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mac/Box Sync/fish eDNA/report/"/>
    </mc:Choice>
  </mc:AlternateContent>
  <xr:revisionPtr revIDLastSave="0" documentId="13_ncr:1_{871F83CE-83E8-A647-94A4-A0ED32D786D7}" xr6:coauthVersionLast="45" xr6:coauthVersionMax="45" xr10:uidLastSave="{00000000-0000-0000-0000-000000000000}"/>
  <bookViews>
    <workbookView xWindow="240" yWindow="460" windowWidth="24240" windowHeight="11280" xr2:uid="{7B223923-4895-9744-9C32-8F51F9311A8E}"/>
  </bookViews>
  <sheets>
    <sheet name="data" sheetId="1" r:id="rId1"/>
    <sheet name="ke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4" i="1" l="1"/>
  <c r="V106" i="1"/>
  <c r="V105" i="1"/>
  <c r="V104"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3" i="1"/>
  <c r="V4" i="1"/>
  <c r="V5" i="1"/>
  <c r="V6" i="1"/>
  <c r="V7" i="1"/>
  <c r="V8" i="1"/>
  <c r="V9" i="1"/>
  <c r="V2" i="1"/>
</calcChain>
</file>

<file path=xl/sharedStrings.xml><?xml version="1.0" encoding="utf-8"?>
<sst xmlns="http://schemas.openxmlformats.org/spreadsheetml/2006/main" count="819" uniqueCount="155">
  <si>
    <t>WBID</t>
  </si>
  <si>
    <t>Site</t>
  </si>
  <si>
    <t>E</t>
  </si>
  <si>
    <t>Aqualate Mere</t>
  </si>
  <si>
    <t>M</t>
  </si>
  <si>
    <t>P/B</t>
  </si>
  <si>
    <t>Bassenthwaite Lake</t>
  </si>
  <si>
    <t>G</t>
  </si>
  <si>
    <t>Betley Mere</t>
  </si>
  <si>
    <t>Blelham Tarn</t>
  </si>
  <si>
    <t>Bomere Pool</t>
  </si>
  <si>
    <t>Broomlee Lough</t>
  </si>
  <si>
    <t>H</t>
  </si>
  <si>
    <t>Brothers Water</t>
  </si>
  <si>
    <t>Burnmoor Tarn</t>
  </si>
  <si>
    <t>Buttermere</t>
  </si>
  <si>
    <t>Chapel Mere</t>
  </si>
  <si>
    <t>Coniston Water</t>
  </si>
  <si>
    <t>Crag Lough</t>
  </si>
  <si>
    <t>Crose Mere</t>
  </si>
  <si>
    <t>Crummock Water</t>
  </si>
  <si>
    <t>Derwent Water</t>
  </si>
  <si>
    <t>Dozmary Pool</t>
  </si>
  <si>
    <t>Elter Water or Elterwater</t>
  </si>
  <si>
    <t>Ennerdale Water</t>
  </si>
  <si>
    <t>Esthwaite Water</t>
  </si>
  <si>
    <t>Fenemere</t>
  </si>
  <si>
    <t>Fleet Pond</t>
  </si>
  <si>
    <t>Grasmere</t>
  </si>
  <si>
    <t>Greatstone Lake</t>
  </si>
  <si>
    <t>Greenlee Lough</t>
  </si>
  <si>
    <t>Groby Pool</t>
  </si>
  <si>
    <t>Hawes Water</t>
  </si>
  <si>
    <t>Hornsea Mere</t>
  </si>
  <si>
    <t>W</t>
  </si>
  <si>
    <t>Kenfig Pool</t>
  </si>
  <si>
    <t>Little Sea</t>
  </si>
  <si>
    <t>Llangorse Lake</t>
  </si>
  <si>
    <t>Llyn Cwellyn</t>
  </si>
  <si>
    <t>Llyn Ogwen</t>
  </si>
  <si>
    <t>Llyn Padarn</t>
  </si>
  <si>
    <t>S</t>
  </si>
  <si>
    <t>Loch Achray</t>
  </si>
  <si>
    <t>Loch Awe</t>
  </si>
  <si>
    <t>Loch Calder</t>
  </si>
  <si>
    <t>Loch Dee</t>
  </si>
  <si>
    <t>Loch Doilet</t>
  </si>
  <si>
    <t>Loch Doon</t>
  </si>
  <si>
    <t>Loch Druidibeag or 'Loch Druidibeg'</t>
  </si>
  <si>
    <t>Loch Duntelchaig or 'Loch nan Geadas'</t>
  </si>
  <si>
    <t>Loch Earn</t>
  </si>
  <si>
    <t>Loch Eck</t>
  </si>
  <si>
    <t>Loch Fitty</t>
  </si>
  <si>
    <t>Loch Gorm</t>
  </si>
  <si>
    <t>Loch Grannoch</t>
  </si>
  <si>
    <t>Loch Insh</t>
  </si>
  <si>
    <t>Loch Katrine</t>
  </si>
  <si>
    <t>Loch Ken or River Dee</t>
  </si>
  <si>
    <t>Loch Kinord</t>
  </si>
  <si>
    <t>Loch Lee</t>
  </si>
  <si>
    <t>Loch Leven</t>
  </si>
  <si>
    <t>Loch Lomond N Basin</t>
  </si>
  <si>
    <t>Loch Lomond S Basin</t>
  </si>
  <si>
    <t>Loch Lubnaig</t>
  </si>
  <si>
    <t>Loch Morlich</t>
  </si>
  <si>
    <t>Loch Naver</t>
  </si>
  <si>
    <t>Loch of Harray</t>
  </si>
  <si>
    <t>Loch of Strathbeg</t>
  </si>
  <si>
    <t>Loch of Swannay</t>
  </si>
  <si>
    <t>Loch Ore</t>
  </si>
  <si>
    <t>Loch Osgaig</t>
  </si>
  <si>
    <t>Loch Scarmclate</t>
  </si>
  <si>
    <t>Loch Stack</t>
  </si>
  <si>
    <t>Loch Tarff</t>
  </si>
  <si>
    <t>Loch Tay</t>
  </si>
  <si>
    <t>Loch Urghag or 'Loch Urrahag'</t>
  </si>
  <si>
    <t>Loch Ussie</t>
  </si>
  <si>
    <t>Lochindorb</t>
  </si>
  <si>
    <t>Loweswater</t>
  </si>
  <si>
    <t>Malham Tarn</t>
  </si>
  <si>
    <t>Oss Mere</t>
  </si>
  <si>
    <t>Over Water</t>
  </si>
  <si>
    <t>Semer Water</t>
  </si>
  <si>
    <t>Slapton Ley</t>
  </si>
  <si>
    <t>St Mary's Loch</t>
  </si>
  <si>
    <t>Tatton Mere</t>
  </si>
  <si>
    <t>The Loe</t>
  </si>
  <si>
    <t>The Mere</t>
  </si>
  <si>
    <t>Tindale Tarn</t>
  </si>
  <si>
    <t>Trinity Broads</t>
  </si>
  <si>
    <t>Ullswater</t>
  </si>
  <si>
    <t>Upton Broad</t>
  </si>
  <si>
    <t>Wast Water</t>
  </si>
  <si>
    <t>Windermere N Basin</t>
  </si>
  <si>
    <t>Windermere S Basin</t>
  </si>
  <si>
    <t>fish EQR</t>
  </si>
  <si>
    <t>fish class</t>
  </si>
  <si>
    <t>M-P/B</t>
  </si>
  <si>
    <t>boundary case?</t>
  </si>
  <si>
    <t>G-M</t>
  </si>
  <si>
    <t>H-G</t>
  </si>
  <si>
    <t>country</t>
  </si>
  <si>
    <t>typical_WFD class</t>
  </si>
  <si>
    <t>MEI</t>
  </si>
  <si>
    <t>NG</t>
  </si>
  <si>
    <t>U</t>
  </si>
  <si>
    <t>L</t>
  </si>
  <si>
    <t>alkalinity type</t>
  </si>
  <si>
    <t>NA</t>
  </si>
  <si>
    <t>Richness</t>
  </si>
  <si>
    <t>Fish Comm Index</t>
  </si>
  <si>
    <t>brown trout occ</t>
  </si>
  <si>
    <t>other salmonid occ</t>
  </si>
  <si>
    <t>bream/carp occ</t>
  </si>
  <si>
    <t>roach occ</t>
  </si>
  <si>
    <t>Percidae occ</t>
  </si>
  <si>
    <t>a priori quality</t>
  </si>
  <si>
    <t>wtd pre-existing WFD score</t>
  </si>
  <si>
    <t>eutrophication axis score</t>
  </si>
  <si>
    <t>modal 1oAo WFD class</t>
  </si>
  <si>
    <t>Loch Voil*</t>
  </si>
  <si>
    <t>Loch Rannoch*</t>
  </si>
  <si>
    <t>Loch Skeen*</t>
  </si>
  <si>
    <t>Loch Iubhair*</t>
  </si>
  <si>
    <t>Loch Eilt*</t>
  </si>
  <si>
    <t>Loch Ashie*</t>
  </si>
  <si>
    <t>Loch Davan*</t>
  </si>
  <si>
    <t>Loch Affric*</t>
  </si>
  <si>
    <t>Scoat Tarn*</t>
  </si>
  <si>
    <t>Watch Lane Flash*</t>
  </si>
  <si>
    <t>Maer Pool*</t>
  </si>
  <si>
    <t>Llyn Penrhyn*</t>
  </si>
  <si>
    <t>Llyn Traffwll*</t>
  </si>
  <si>
    <t>Llan Bwch-llyn Lake*</t>
  </si>
  <si>
    <t>Kielder Water*</t>
  </si>
  <si>
    <t>Morpho-edaphic index based on log (mean depth/alkalinity)</t>
  </si>
  <si>
    <t>High (&gt;1 meqL), Moderate (0.2-1.0 meqL) or Low (&lt;0.2 meqL)</t>
  </si>
  <si>
    <t>Water Body Identifier for WFD purposes</t>
  </si>
  <si>
    <t>Overall fish EQR based on averaging of the values for the normalised metrics</t>
  </si>
  <si>
    <t>Class associated with the overall fish EQR</t>
  </si>
  <si>
    <t>Flag to indicate if class falls within 0.25 class widths of a class boundary</t>
  </si>
  <si>
    <t>England (E), Scotland (S) or Wales (W)</t>
  </si>
  <si>
    <t>Allocation of sites as Good, Not Good or Uncertain/Indeterminate. Good sites had low pressure on the eutrophication axis and were consistently classified as high, or good status. Not good sites had high pressure based on eutrophication variables and were consistently classified below good status.</t>
  </si>
  <si>
    <t>continuously scaled index of status based on pre-existing classifications where H=5 through to B=1</t>
  </si>
  <si>
    <t>Weight of evidence classification based on eutrophication sensitive BQEs and physicochemical variables</t>
  </si>
  <si>
    <t>score on axis 1 of PCA using TP and chlorophyll a concentrations, plus catchment % agriculture and % urban land cover</t>
  </si>
  <si>
    <t>Representative one out all out classification based on eutrophication sensitive BQEs and physicochemical variables</t>
  </si>
  <si>
    <r>
      <t xml:space="preserve">Occupancy of brown trout based on samples containing </t>
    </r>
    <r>
      <rPr>
        <i/>
        <sz val="12"/>
        <color rgb="FF000000"/>
        <rFont val="Calibri"/>
        <family val="2"/>
        <scheme val="minor"/>
      </rPr>
      <t>Salmo trutta</t>
    </r>
    <r>
      <rPr>
        <sz val="12"/>
        <color rgb="FF000000"/>
        <rFont val="Calibri"/>
        <family val="2"/>
        <scheme val="minor"/>
      </rPr>
      <t>/total number of samples collected (i.e. if 10 samples contained trout out of a total of 20 points sampled the occupancy is 0.5). Maximum value = 1</t>
    </r>
  </si>
  <si>
    <r>
      <t>Additive occupancy of Arctic Charr (S</t>
    </r>
    <r>
      <rPr>
        <i/>
        <sz val="12"/>
        <color rgb="FF000000"/>
        <rFont val="Calibri"/>
        <family val="2"/>
        <scheme val="minor"/>
      </rPr>
      <t>alvelinus</t>
    </r>
    <r>
      <rPr>
        <sz val="12"/>
        <color rgb="FF000000"/>
        <rFont val="Calibri"/>
        <family val="2"/>
        <scheme val="minor"/>
      </rPr>
      <t xml:space="preserve"> sp) + coregonids + Atlantic Salmon (</t>
    </r>
    <r>
      <rPr>
        <i/>
        <sz val="12"/>
        <color rgb="FF000000"/>
        <rFont val="Calibri"/>
        <family val="2"/>
        <scheme val="minor"/>
      </rPr>
      <t>Salmo salar</t>
    </r>
    <r>
      <rPr>
        <sz val="12"/>
        <color rgb="FF000000"/>
        <rFont val="Calibri"/>
        <family val="2"/>
        <scheme val="minor"/>
      </rPr>
      <t>), with a maximum value of 3 (i.e. if each taxon was detected at all sampling points in a water body)</t>
    </r>
  </si>
  <si>
    <r>
      <t>Additive occupancy of Common Bream (</t>
    </r>
    <r>
      <rPr>
        <i/>
        <sz val="12"/>
        <color rgb="FF000000"/>
        <rFont val="Calibri"/>
        <family val="2"/>
        <scheme val="minor"/>
      </rPr>
      <t>Abramis brama</t>
    </r>
    <r>
      <rPr>
        <sz val="12"/>
        <color rgb="FF000000"/>
        <rFont val="Calibri"/>
        <family val="2"/>
        <scheme val="minor"/>
      </rPr>
      <t>) + Common Carp (</t>
    </r>
    <r>
      <rPr>
        <i/>
        <sz val="12"/>
        <color rgb="FF000000"/>
        <rFont val="Calibri"/>
        <family val="2"/>
        <scheme val="minor"/>
      </rPr>
      <t>Cyprinus carpio</t>
    </r>
    <r>
      <rPr>
        <sz val="12"/>
        <color rgb="FF000000"/>
        <rFont val="Calibri"/>
        <family val="2"/>
        <scheme val="minor"/>
      </rPr>
      <t>), with a maximum value of 2 (i.e. if both taxa were detected at all sampling points in a water body).</t>
    </r>
  </si>
  <si>
    <r>
      <t>Occupancy of  Roach (</t>
    </r>
    <r>
      <rPr>
        <i/>
        <sz val="12"/>
        <color rgb="FF000000"/>
        <rFont val="Calibri"/>
        <family val="2"/>
        <scheme val="minor"/>
      </rPr>
      <t>Rutilus rutilus</t>
    </r>
    <r>
      <rPr>
        <sz val="12"/>
        <color rgb="FF000000"/>
        <rFont val="Calibri"/>
        <family val="2"/>
        <scheme val="minor"/>
      </rPr>
      <t>) across the samples collected. Maximum value = 1</t>
    </r>
  </si>
  <si>
    <r>
      <t>Occupancy of Common Perch (Perca fluvialilis) OR Zander (</t>
    </r>
    <r>
      <rPr>
        <i/>
        <sz val="12"/>
        <color rgb="FF000000"/>
        <rFont val="Calibri"/>
        <family val="2"/>
        <scheme val="minor"/>
      </rPr>
      <t>Sander lucioperca</t>
    </r>
    <r>
      <rPr>
        <sz val="12"/>
        <color rgb="FF000000"/>
        <rFont val="Calibri"/>
        <family val="2"/>
        <scheme val="minor"/>
      </rPr>
      <t xml:space="preserve"> ) across the samples collected. Maximum value = 1</t>
    </r>
  </si>
  <si>
    <t xml:space="preserve">Fish Community Index describing eutrophication sensitivity from 1 (low sensitivity) to 10 (High). See Appendix 4. This metric is not used in classification and is shown for info only. </t>
  </si>
  <si>
    <t>Total detected taxon richness from metabarcoding. This metric is not used in classification and is shown for info only.</t>
  </si>
  <si>
    <t>Lake name. * indicates that class is partly inferred from pressure data or from information on status of closest comparable water body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</si>
</sst>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2"/>
      <color theme="1"/>
      <name val="Calibri"/>
      <family val="2"/>
      <scheme val="minor"/>
    </font>
    <font>
      <b/>
      <sz val="12"/>
      <color theme="1"/>
      <name val="Calibri"/>
      <family val="2"/>
      <scheme val="minor"/>
    </font>
    <font>
      <sz val="12"/>
      <color rgb="FF000000"/>
      <name val="Calibri"/>
      <family val="2"/>
      <scheme val="minor"/>
    </font>
    <font>
      <i/>
      <sz val="12"/>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164" fontId="0" fillId="0" borderId="0" xfId="0" applyNumberFormat="1" applyAlignment="1">
      <alignment horizontal="center"/>
    </xf>
    <xf numFmtId="2" fontId="0" fillId="0" borderId="0" xfId="0" applyNumberFormat="1"/>
    <xf numFmtId="0" fontId="1" fillId="0" borderId="0" xfId="0" applyFont="1"/>
    <xf numFmtId="0" fontId="1" fillId="0" borderId="0" xfId="0" applyFont="1" applyAlignment="1">
      <alignment horizontal="left"/>
    </xf>
    <xf numFmtId="0" fontId="0" fillId="0" borderId="0" xfId="0" applyFont="1"/>
    <xf numFmtId="0" fontId="0" fillId="0" borderId="0" xfId="0" applyFont="1" applyAlignment="1">
      <alignment wrapText="1"/>
    </xf>
    <xf numFmtId="0" fontId="2" fillId="0" borderId="0" xfId="0" applyFont="1"/>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EE032-B2EF-E945-856D-FF15BFBEC88B}">
  <dimension ref="A1:V106"/>
  <sheetViews>
    <sheetView tabSelected="1" topLeftCell="H1" workbookViewId="0">
      <selection activeCell="V104" sqref="V104"/>
    </sheetView>
  </sheetViews>
  <sheetFormatPr baseColWidth="10" defaultRowHeight="16" x14ac:dyDescent="0.2"/>
  <cols>
    <col min="2" max="2" width="8.1640625" customWidth="1"/>
    <col min="3" max="3" width="23.33203125" customWidth="1"/>
    <col min="4" max="4" width="7.1640625" customWidth="1"/>
    <col min="9" max="9" width="17.33203125" customWidth="1"/>
    <col min="10" max="10" width="14.5" customWidth="1"/>
    <col min="11" max="11" width="8.6640625" style="1" customWidth="1"/>
    <col min="13" max="13" width="14.33203125" customWidth="1"/>
    <col min="15" max="15" width="11.6640625" bestFit="1" customWidth="1"/>
  </cols>
  <sheetData>
    <row r="1" spans="1:22" x14ac:dyDescent="0.2">
      <c r="A1" t="s">
        <v>0</v>
      </c>
      <c r="B1" t="s">
        <v>101</v>
      </c>
      <c r="C1" t="s">
        <v>1</v>
      </c>
      <c r="D1" t="s">
        <v>103</v>
      </c>
      <c r="E1" t="s">
        <v>107</v>
      </c>
      <c r="F1" t="s">
        <v>116</v>
      </c>
      <c r="G1" t="s">
        <v>117</v>
      </c>
      <c r="H1" t="s">
        <v>118</v>
      </c>
      <c r="I1" t="s">
        <v>102</v>
      </c>
      <c r="J1" t="s">
        <v>119</v>
      </c>
      <c r="K1" s="1" t="s">
        <v>95</v>
      </c>
      <c r="L1" t="s">
        <v>96</v>
      </c>
      <c r="M1" t="s">
        <v>98</v>
      </c>
      <c r="N1" t="s">
        <v>109</v>
      </c>
      <c r="O1" t="s">
        <v>110</v>
      </c>
      <c r="P1" t="s">
        <v>111</v>
      </c>
      <c r="Q1" t="s">
        <v>112</v>
      </c>
      <c r="R1" t="s">
        <v>113</v>
      </c>
      <c r="S1" t="s">
        <v>114</v>
      </c>
      <c r="T1" t="s">
        <v>115</v>
      </c>
    </row>
    <row r="2" spans="1:22" x14ac:dyDescent="0.2">
      <c r="A2">
        <v>35724</v>
      </c>
      <c r="B2" t="s">
        <v>2</v>
      </c>
      <c r="C2" t="s">
        <v>3</v>
      </c>
      <c r="D2" s="3">
        <v>0.77669283620661145</v>
      </c>
      <c r="E2" t="s">
        <v>12</v>
      </c>
      <c r="F2" t="s">
        <v>105</v>
      </c>
      <c r="G2" s="3">
        <v>3.4375</v>
      </c>
      <c r="H2" s="3">
        <v>2.0918100000000002</v>
      </c>
      <c r="I2" t="s">
        <v>4</v>
      </c>
      <c r="J2" t="s">
        <v>4</v>
      </c>
      <c r="K2" s="2">
        <v>0.12104540899883025</v>
      </c>
      <c r="L2" t="s">
        <v>5</v>
      </c>
      <c r="N2">
        <v>11</v>
      </c>
      <c r="O2" s="3">
        <v>4.8900848697027932</v>
      </c>
      <c r="P2" s="3">
        <v>0</v>
      </c>
      <c r="Q2" s="3">
        <v>0</v>
      </c>
      <c r="R2" s="3">
        <v>1.2105263157894737</v>
      </c>
      <c r="S2" s="3">
        <v>1</v>
      </c>
      <c r="T2" s="3">
        <v>1</v>
      </c>
      <c r="V2">
        <f>COUNTIF(P2:T2,"&gt;0")</f>
        <v>3</v>
      </c>
    </row>
    <row r="3" spans="1:22" x14ac:dyDescent="0.2">
      <c r="A3">
        <v>28847</v>
      </c>
      <c r="B3" t="s">
        <v>2</v>
      </c>
      <c r="C3" t="s">
        <v>6</v>
      </c>
      <c r="D3" s="3">
        <v>-1.3299296431221026</v>
      </c>
      <c r="E3" t="s">
        <v>4</v>
      </c>
      <c r="F3" t="s">
        <v>105</v>
      </c>
      <c r="G3" s="3">
        <v>4</v>
      </c>
      <c r="H3" s="3">
        <v>-7.5249999999999997E-2</v>
      </c>
      <c r="I3" t="s">
        <v>7</v>
      </c>
      <c r="J3" t="s">
        <v>4</v>
      </c>
      <c r="K3" s="2">
        <v>0.51186536831217466</v>
      </c>
      <c r="L3" t="s">
        <v>7</v>
      </c>
      <c r="N3">
        <v>14</v>
      </c>
      <c r="O3" s="3">
        <v>7.2164855383787447</v>
      </c>
      <c r="P3" s="3">
        <v>1</v>
      </c>
      <c r="Q3" s="3">
        <v>1.05</v>
      </c>
      <c r="R3" s="3">
        <v>0</v>
      </c>
      <c r="S3" s="3">
        <v>0.95</v>
      </c>
      <c r="T3" s="3">
        <v>1</v>
      </c>
      <c r="V3">
        <f t="shared" ref="V3:V66" si="0">COUNTIF(P3:T3,"&gt;0")</f>
        <v>4</v>
      </c>
    </row>
    <row r="4" spans="1:22" x14ac:dyDescent="0.2">
      <c r="A4">
        <v>34330</v>
      </c>
      <c r="B4" t="s">
        <v>2</v>
      </c>
      <c r="C4" t="s">
        <v>8</v>
      </c>
      <c r="D4" s="3">
        <v>0.78060016476869587</v>
      </c>
      <c r="E4" t="s">
        <v>12</v>
      </c>
      <c r="F4" t="s">
        <v>104</v>
      </c>
      <c r="G4" s="3">
        <v>1.5</v>
      </c>
      <c r="H4" s="3">
        <v>2.1288100000000001</v>
      </c>
      <c r="I4" t="s">
        <v>5</v>
      </c>
      <c r="J4" t="s">
        <v>5</v>
      </c>
      <c r="K4" s="2">
        <v>0.3220325780201847</v>
      </c>
      <c r="L4" t="s">
        <v>4</v>
      </c>
      <c r="N4">
        <v>10</v>
      </c>
      <c r="O4" s="3">
        <v>3.8212092247916436</v>
      </c>
      <c r="P4" s="3">
        <v>0</v>
      </c>
      <c r="Q4" s="3">
        <v>0</v>
      </c>
      <c r="R4" s="3">
        <v>1.3</v>
      </c>
      <c r="S4" s="3">
        <v>0.7</v>
      </c>
      <c r="T4" s="3">
        <v>0.5</v>
      </c>
      <c r="V4">
        <f t="shared" si="0"/>
        <v>3</v>
      </c>
    </row>
    <row r="5" spans="1:22" x14ac:dyDescent="0.2">
      <c r="A5">
        <v>29270</v>
      </c>
      <c r="B5" t="s">
        <v>2</v>
      </c>
      <c r="C5" t="s">
        <v>9</v>
      </c>
      <c r="D5" s="3">
        <v>-1.0712197328260116</v>
      </c>
      <c r="E5" t="s">
        <v>4</v>
      </c>
      <c r="F5" t="s">
        <v>104</v>
      </c>
      <c r="G5" s="3">
        <v>2.9375</v>
      </c>
      <c r="H5" s="3">
        <v>0.315</v>
      </c>
      <c r="I5" t="s">
        <v>4</v>
      </c>
      <c r="J5" t="s">
        <v>4</v>
      </c>
      <c r="K5" s="2">
        <v>0.40123393445476474</v>
      </c>
      <c r="L5" t="s">
        <v>4</v>
      </c>
      <c r="M5" t="s">
        <v>99</v>
      </c>
      <c r="N5">
        <v>10</v>
      </c>
      <c r="O5" s="3">
        <v>6.5871169267491165</v>
      </c>
      <c r="P5" s="3">
        <v>0.41176470588235292</v>
      </c>
      <c r="Q5" s="3">
        <v>0</v>
      </c>
      <c r="R5" s="3">
        <v>0</v>
      </c>
      <c r="S5" s="3">
        <v>0.70588235294117652</v>
      </c>
      <c r="T5" s="3">
        <v>0.58823529411764708</v>
      </c>
      <c r="V5">
        <f t="shared" si="0"/>
        <v>3</v>
      </c>
    </row>
    <row r="6" spans="1:22" x14ac:dyDescent="0.2">
      <c r="A6">
        <v>36544</v>
      </c>
      <c r="B6" t="s">
        <v>2</v>
      </c>
      <c r="C6" t="s">
        <v>10</v>
      </c>
      <c r="D6" s="3">
        <v>-0.89883910983828508</v>
      </c>
      <c r="E6" t="s">
        <v>4</v>
      </c>
      <c r="F6" t="s">
        <v>104</v>
      </c>
      <c r="G6" s="3">
        <v>2.5</v>
      </c>
      <c r="H6" s="3">
        <v>1.25186</v>
      </c>
      <c r="I6" t="s">
        <v>4</v>
      </c>
      <c r="J6" t="s">
        <v>4</v>
      </c>
      <c r="K6" s="2">
        <v>0.13260778442260474</v>
      </c>
      <c r="L6" t="s">
        <v>5</v>
      </c>
      <c r="N6">
        <v>7</v>
      </c>
      <c r="O6" s="3">
        <v>4.0794148052520223</v>
      </c>
      <c r="P6" s="3">
        <v>0</v>
      </c>
      <c r="Q6" s="3">
        <v>0</v>
      </c>
      <c r="R6" s="3">
        <v>1.3</v>
      </c>
      <c r="S6" s="3">
        <v>0.9</v>
      </c>
      <c r="T6" s="3">
        <v>0.95</v>
      </c>
      <c r="V6">
        <f t="shared" si="0"/>
        <v>3</v>
      </c>
    </row>
    <row r="7" spans="1:22" x14ac:dyDescent="0.2">
      <c r="A7">
        <v>28172</v>
      </c>
      <c r="B7" t="s">
        <v>2</v>
      </c>
      <c r="C7" t="s">
        <v>11</v>
      </c>
      <c r="D7" s="3">
        <v>0.12075015123274585</v>
      </c>
      <c r="E7" t="s">
        <v>12</v>
      </c>
      <c r="F7" t="s">
        <v>7</v>
      </c>
      <c r="G7" s="3">
        <v>4.708333333333333</v>
      </c>
      <c r="H7" s="3">
        <v>-0.27993000000000001</v>
      </c>
      <c r="I7" t="s">
        <v>12</v>
      </c>
      <c r="J7" t="s">
        <v>7</v>
      </c>
      <c r="K7" s="2">
        <v>0.69519160916712752</v>
      </c>
      <c r="L7" t="s">
        <v>12</v>
      </c>
      <c r="M7" t="s">
        <v>100</v>
      </c>
      <c r="N7">
        <v>6</v>
      </c>
      <c r="O7" s="3">
        <v>7.1180216648066938</v>
      </c>
      <c r="P7" s="3">
        <v>0.5</v>
      </c>
      <c r="Q7" s="3">
        <v>0.65</v>
      </c>
      <c r="R7" s="3">
        <v>0</v>
      </c>
      <c r="S7" s="3">
        <v>0.45</v>
      </c>
      <c r="T7" s="3">
        <v>0.7</v>
      </c>
      <c r="V7">
        <f t="shared" si="0"/>
        <v>4</v>
      </c>
    </row>
    <row r="8" spans="1:22" x14ac:dyDescent="0.2">
      <c r="A8">
        <v>29116</v>
      </c>
      <c r="B8" t="s">
        <v>2</v>
      </c>
      <c r="C8" t="s">
        <v>13</v>
      </c>
      <c r="D8" s="3">
        <v>-1.5289247058473232</v>
      </c>
      <c r="E8" t="s">
        <v>4</v>
      </c>
      <c r="F8" t="s">
        <v>105</v>
      </c>
      <c r="G8" s="3">
        <v>4.75</v>
      </c>
      <c r="H8" s="3">
        <v>-0.11796</v>
      </c>
      <c r="I8" t="s">
        <v>12</v>
      </c>
      <c r="J8" t="s">
        <v>7</v>
      </c>
      <c r="K8" s="2">
        <v>0.75478375996945579</v>
      </c>
      <c r="L8" t="s">
        <v>12</v>
      </c>
      <c r="N8">
        <v>10</v>
      </c>
      <c r="O8" s="3">
        <v>8.2189237939775541</v>
      </c>
      <c r="P8" s="3">
        <v>0.95</v>
      </c>
      <c r="Q8" s="3">
        <v>0.7</v>
      </c>
      <c r="R8" s="3">
        <v>0</v>
      </c>
      <c r="S8" s="3">
        <v>0</v>
      </c>
      <c r="T8" s="3">
        <v>0.15</v>
      </c>
      <c r="V8">
        <f t="shared" si="0"/>
        <v>3</v>
      </c>
    </row>
    <row r="9" spans="1:22" x14ac:dyDescent="0.2">
      <c r="A9">
        <v>29215</v>
      </c>
      <c r="B9" t="s">
        <v>2</v>
      </c>
      <c r="C9" t="s">
        <v>14</v>
      </c>
      <c r="D9" s="3">
        <v>-2.0111473607757975</v>
      </c>
      <c r="E9" t="s">
        <v>106</v>
      </c>
      <c r="F9" t="s">
        <v>7</v>
      </c>
      <c r="G9" s="3">
        <v>5</v>
      </c>
      <c r="H9" s="3">
        <v>-0.82915000000000005</v>
      </c>
      <c r="I9" t="s">
        <v>12</v>
      </c>
      <c r="J9" t="s">
        <v>12</v>
      </c>
      <c r="K9" s="2">
        <v>0.5270363916016384</v>
      </c>
      <c r="L9" t="s">
        <v>7</v>
      </c>
      <c r="N9">
        <v>4</v>
      </c>
      <c r="O9" s="3">
        <v>7.55400385407766</v>
      </c>
      <c r="P9" s="3">
        <v>0.25</v>
      </c>
      <c r="Q9" s="3">
        <v>0</v>
      </c>
      <c r="R9" s="3">
        <v>0</v>
      </c>
      <c r="S9" s="3">
        <v>0</v>
      </c>
      <c r="T9" s="3">
        <v>0</v>
      </c>
      <c r="V9">
        <f t="shared" si="0"/>
        <v>1</v>
      </c>
    </row>
    <row r="10" spans="1:22" x14ac:dyDescent="0.2">
      <c r="A10">
        <v>29052</v>
      </c>
      <c r="B10" t="s">
        <v>2</v>
      </c>
      <c r="C10" t="s">
        <v>15</v>
      </c>
      <c r="D10" s="3">
        <v>-2.463006064342903</v>
      </c>
      <c r="E10" t="s">
        <v>106</v>
      </c>
      <c r="F10" t="s">
        <v>105</v>
      </c>
      <c r="G10" s="3">
        <v>4.5</v>
      </c>
      <c r="H10" s="3">
        <v>-0.65425</v>
      </c>
      <c r="I10" t="s">
        <v>12</v>
      </c>
      <c r="J10" t="s">
        <v>7</v>
      </c>
      <c r="K10" s="2">
        <v>0.53180924808324836</v>
      </c>
      <c r="L10" t="s">
        <v>7</v>
      </c>
      <c r="N10">
        <v>7</v>
      </c>
      <c r="O10" s="3">
        <v>7.8856144794790222</v>
      </c>
      <c r="P10" s="3">
        <v>1</v>
      </c>
      <c r="Q10" s="3">
        <v>0.65</v>
      </c>
      <c r="R10" s="3">
        <v>0</v>
      </c>
      <c r="S10" s="3">
        <v>0</v>
      </c>
      <c r="T10" s="3">
        <v>0.9</v>
      </c>
      <c r="V10">
        <f t="shared" si="0"/>
        <v>3</v>
      </c>
    </row>
    <row r="11" spans="1:22" x14ac:dyDescent="0.2">
      <c r="A11">
        <v>34162</v>
      </c>
      <c r="B11" t="s">
        <v>2</v>
      </c>
      <c r="C11" t="s">
        <v>16</v>
      </c>
      <c r="D11" s="3">
        <v>0.70360398891158482</v>
      </c>
      <c r="E11" t="s">
        <v>12</v>
      </c>
      <c r="F11" t="s">
        <v>104</v>
      </c>
      <c r="G11" s="3">
        <v>3</v>
      </c>
      <c r="H11" s="3">
        <v>1.8405800000000001</v>
      </c>
      <c r="I11" t="s">
        <v>4</v>
      </c>
      <c r="J11" t="s">
        <v>4</v>
      </c>
      <c r="K11" s="2">
        <v>0.40305578460797975</v>
      </c>
      <c r="L11" t="s">
        <v>4</v>
      </c>
      <c r="M11" t="s">
        <v>99</v>
      </c>
      <c r="N11">
        <v>4</v>
      </c>
      <c r="O11" s="3">
        <v>4.6974337577154648</v>
      </c>
      <c r="P11" s="3">
        <v>0</v>
      </c>
      <c r="Q11" s="3">
        <v>0</v>
      </c>
      <c r="R11" s="3">
        <v>0</v>
      </c>
      <c r="S11" s="3">
        <v>0</v>
      </c>
      <c r="T11" s="3">
        <v>1</v>
      </c>
      <c r="V11">
        <f t="shared" si="0"/>
        <v>1</v>
      </c>
    </row>
    <row r="12" spans="1:22" x14ac:dyDescent="0.2">
      <c r="A12">
        <v>29321</v>
      </c>
      <c r="B12" t="s">
        <v>2</v>
      </c>
      <c r="C12" t="s">
        <v>17</v>
      </c>
      <c r="D12" s="3">
        <v>-2.0964452162227958</v>
      </c>
      <c r="E12" t="s">
        <v>106</v>
      </c>
      <c r="F12" t="s">
        <v>105</v>
      </c>
      <c r="G12" s="3">
        <v>4.416666666666667</v>
      </c>
      <c r="H12" s="3">
        <v>-5.126E-2</v>
      </c>
      <c r="I12" t="s">
        <v>12</v>
      </c>
      <c r="J12" t="s">
        <v>4</v>
      </c>
      <c r="K12" s="2">
        <v>0.52404821368909604</v>
      </c>
      <c r="L12" t="s">
        <v>7</v>
      </c>
      <c r="N12">
        <v>9</v>
      </c>
      <c r="O12" s="3">
        <v>7.5296548725135501</v>
      </c>
      <c r="P12" s="3">
        <v>0.7</v>
      </c>
      <c r="Q12" s="3">
        <v>0.5</v>
      </c>
      <c r="R12" s="3">
        <v>0</v>
      </c>
      <c r="S12" s="3">
        <v>0</v>
      </c>
      <c r="T12" s="3">
        <v>0.95</v>
      </c>
      <c r="V12">
        <f t="shared" si="0"/>
        <v>3</v>
      </c>
    </row>
    <row r="13" spans="1:22" x14ac:dyDescent="0.2">
      <c r="A13">
        <v>28220</v>
      </c>
      <c r="B13" t="s">
        <v>2</v>
      </c>
      <c r="C13" t="s">
        <v>18</v>
      </c>
      <c r="D13" s="3">
        <v>0.33703117403874161</v>
      </c>
      <c r="E13" t="s">
        <v>12</v>
      </c>
      <c r="F13" t="s">
        <v>7</v>
      </c>
      <c r="G13" s="3">
        <v>4.666666666666667</v>
      </c>
      <c r="H13" s="3">
        <v>0.28317999999999999</v>
      </c>
      <c r="I13" t="s">
        <v>12</v>
      </c>
      <c r="J13" t="s">
        <v>4</v>
      </c>
      <c r="K13" s="2">
        <v>0.58184101596949678</v>
      </c>
      <c r="L13" t="s">
        <v>7</v>
      </c>
      <c r="N13">
        <v>4</v>
      </c>
      <c r="O13" s="3">
        <v>7.0203541314874958</v>
      </c>
      <c r="P13" s="3">
        <v>0.95</v>
      </c>
      <c r="Q13" s="3">
        <v>0</v>
      </c>
      <c r="R13" s="3">
        <v>0</v>
      </c>
      <c r="S13" s="3">
        <v>0</v>
      </c>
      <c r="T13" s="3">
        <v>1</v>
      </c>
      <c r="V13">
        <f t="shared" si="0"/>
        <v>2</v>
      </c>
    </row>
    <row r="14" spans="1:22" x14ac:dyDescent="0.2">
      <c r="A14">
        <v>35211</v>
      </c>
      <c r="B14" t="s">
        <v>2</v>
      </c>
      <c r="C14" t="s">
        <v>19</v>
      </c>
      <c r="D14" s="3">
        <v>-7.1370880374968568E-2</v>
      </c>
      <c r="E14" t="s">
        <v>12</v>
      </c>
      <c r="F14" t="s">
        <v>104</v>
      </c>
      <c r="G14" s="3">
        <v>2.9166666666666665</v>
      </c>
      <c r="H14" s="3">
        <v>1.34948</v>
      </c>
      <c r="I14" t="s">
        <v>4</v>
      </c>
      <c r="J14" t="s">
        <v>5</v>
      </c>
      <c r="K14" s="2">
        <v>0.29857833936512057</v>
      </c>
      <c r="L14" t="s">
        <v>4</v>
      </c>
      <c r="N14">
        <v>6</v>
      </c>
      <c r="O14" s="3">
        <v>4.5544527233440686</v>
      </c>
      <c r="P14" s="3">
        <v>0</v>
      </c>
      <c r="Q14" s="3">
        <v>0</v>
      </c>
      <c r="R14" s="3">
        <v>0.4</v>
      </c>
      <c r="S14" s="3">
        <v>0.55000000000000004</v>
      </c>
      <c r="T14" s="3">
        <v>0.7</v>
      </c>
      <c r="V14">
        <f t="shared" si="0"/>
        <v>3</v>
      </c>
    </row>
    <row r="15" spans="1:22" x14ac:dyDescent="0.2">
      <c r="A15">
        <v>29000</v>
      </c>
      <c r="B15" t="s">
        <v>2</v>
      </c>
      <c r="C15" t="s">
        <v>20</v>
      </c>
      <c r="D15" s="3">
        <v>-2.6472890006050349</v>
      </c>
      <c r="E15" t="s">
        <v>106</v>
      </c>
      <c r="F15" t="s">
        <v>105</v>
      </c>
      <c r="G15" s="3">
        <v>4.708333333333333</v>
      </c>
      <c r="H15" s="3">
        <v>-0.52805000000000002</v>
      </c>
      <c r="I15" t="s">
        <v>12</v>
      </c>
      <c r="J15" t="s">
        <v>4</v>
      </c>
      <c r="K15" s="2">
        <v>0.52825067260477365</v>
      </c>
      <c r="L15" t="s">
        <v>7</v>
      </c>
      <c r="N15">
        <v>9</v>
      </c>
      <c r="O15" s="3">
        <v>8.1094858287572844</v>
      </c>
      <c r="P15" s="3">
        <v>1</v>
      </c>
      <c r="Q15" s="3">
        <v>1.1000000000000001</v>
      </c>
      <c r="R15" s="3">
        <v>0</v>
      </c>
      <c r="S15" s="3">
        <v>0</v>
      </c>
      <c r="T15" s="3">
        <v>0.95</v>
      </c>
      <c r="V15">
        <f t="shared" si="0"/>
        <v>3</v>
      </c>
    </row>
    <row r="16" spans="1:22" x14ac:dyDescent="0.2">
      <c r="A16">
        <v>28965</v>
      </c>
      <c r="B16" t="s">
        <v>2</v>
      </c>
      <c r="C16" t="s">
        <v>21</v>
      </c>
      <c r="D16" s="3">
        <v>-1.6709452605940969</v>
      </c>
      <c r="E16" t="s">
        <v>106</v>
      </c>
      <c r="F16" t="s">
        <v>105</v>
      </c>
      <c r="G16" s="3">
        <v>4.291666666666667</v>
      </c>
      <c r="H16" s="3">
        <v>-0.50356999999999996</v>
      </c>
      <c r="I16" t="s">
        <v>12</v>
      </c>
      <c r="J16" t="s">
        <v>4</v>
      </c>
      <c r="K16" s="2">
        <v>0.49350460019746462</v>
      </c>
      <c r="L16" t="s">
        <v>7</v>
      </c>
      <c r="N16">
        <v>14</v>
      </c>
      <c r="O16" s="3">
        <v>7.2557355370118692</v>
      </c>
      <c r="P16" s="3">
        <v>0.9</v>
      </c>
      <c r="Q16" s="3">
        <v>1</v>
      </c>
      <c r="R16" s="3">
        <v>0</v>
      </c>
      <c r="S16" s="3">
        <v>0.8</v>
      </c>
      <c r="T16" s="3">
        <v>1</v>
      </c>
      <c r="V16">
        <f t="shared" si="0"/>
        <v>4</v>
      </c>
    </row>
    <row r="17" spans="1:22" x14ac:dyDescent="0.2">
      <c r="A17">
        <v>46232</v>
      </c>
      <c r="B17" t="s">
        <v>2</v>
      </c>
      <c r="C17" t="s">
        <v>22</v>
      </c>
      <c r="D17" s="3">
        <v>-0.93798810574285241</v>
      </c>
      <c r="E17" t="s">
        <v>4</v>
      </c>
      <c r="F17" t="s">
        <v>105</v>
      </c>
      <c r="G17" s="3">
        <v>3.8333333333333335</v>
      </c>
      <c r="H17" s="3">
        <v>0.81537999999999999</v>
      </c>
      <c r="I17" t="s">
        <v>7</v>
      </c>
      <c r="J17" t="s">
        <v>4</v>
      </c>
      <c r="K17" s="2">
        <v>0.46154494847210137</v>
      </c>
      <c r="L17" t="s">
        <v>7</v>
      </c>
      <c r="M17" t="s">
        <v>99</v>
      </c>
      <c r="N17">
        <v>4</v>
      </c>
      <c r="O17" s="3">
        <v>5.7958911176135466</v>
      </c>
      <c r="P17" s="3">
        <v>0.26666666666666666</v>
      </c>
      <c r="Q17" s="3">
        <v>0</v>
      </c>
      <c r="R17" s="3">
        <v>0</v>
      </c>
      <c r="S17" s="3">
        <v>0.66666666666666663</v>
      </c>
      <c r="T17" s="3">
        <v>0</v>
      </c>
      <c r="V17">
        <f t="shared" si="0"/>
        <v>2</v>
      </c>
    </row>
    <row r="18" spans="1:22" x14ac:dyDescent="0.2">
      <c r="A18">
        <v>29222</v>
      </c>
      <c r="B18" t="s">
        <v>2</v>
      </c>
      <c r="C18" t="s">
        <v>23</v>
      </c>
      <c r="D18" s="3">
        <v>-1.0293012997769044</v>
      </c>
      <c r="E18" t="s">
        <v>4</v>
      </c>
      <c r="F18" t="s">
        <v>105</v>
      </c>
      <c r="G18" s="3">
        <v>3.875</v>
      </c>
      <c r="H18" s="3">
        <v>-0.28358</v>
      </c>
      <c r="I18" t="s">
        <v>7</v>
      </c>
      <c r="J18" t="s">
        <v>4</v>
      </c>
      <c r="K18" s="2">
        <v>0.63405146904821397</v>
      </c>
      <c r="L18" t="s">
        <v>7</v>
      </c>
      <c r="M18" t="s">
        <v>100</v>
      </c>
      <c r="N18">
        <v>10</v>
      </c>
      <c r="O18" s="3">
        <v>7.2310633129723927</v>
      </c>
      <c r="P18" s="3">
        <v>1</v>
      </c>
      <c r="Q18" s="3">
        <v>0.05</v>
      </c>
      <c r="R18" s="3">
        <v>0</v>
      </c>
      <c r="S18" s="3">
        <v>0</v>
      </c>
      <c r="T18" s="3">
        <v>0.8</v>
      </c>
      <c r="V18">
        <f t="shared" si="0"/>
        <v>3</v>
      </c>
    </row>
    <row r="19" spans="1:22" x14ac:dyDescent="0.2">
      <c r="A19">
        <v>29062</v>
      </c>
      <c r="B19" t="s">
        <v>2</v>
      </c>
      <c r="C19" t="s">
        <v>24</v>
      </c>
      <c r="D19" s="3">
        <v>-2.5175225471555711</v>
      </c>
      <c r="E19" t="s">
        <v>106</v>
      </c>
      <c r="F19" t="s">
        <v>105</v>
      </c>
      <c r="G19" s="3">
        <v>4.833333333333333</v>
      </c>
      <c r="H19" s="3">
        <v>-0.43725000000000003</v>
      </c>
      <c r="I19" t="s">
        <v>12</v>
      </c>
      <c r="J19" t="s">
        <v>4</v>
      </c>
      <c r="K19" s="2">
        <v>0.65652450291192055</v>
      </c>
      <c r="L19" t="s">
        <v>12</v>
      </c>
      <c r="M19" t="s">
        <v>100</v>
      </c>
      <c r="N19">
        <v>7</v>
      </c>
      <c r="O19" s="3">
        <v>8.6943576283028676</v>
      </c>
      <c r="P19" s="3">
        <v>1</v>
      </c>
      <c r="Q19" s="3">
        <v>0.78947368421052633</v>
      </c>
      <c r="R19" s="3">
        <v>0</v>
      </c>
      <c r="S19" s="3">
        <v>0</v>
      </c>
      <c r="T19" s="3">
        <v>0</v>
      </c>
      <c r="V19">
        <f t="shared" si="0"/>
        <v>2</v>
      </c>
    </row>
    <row r="20" spans="1:22" x14ac:dyDescent="0.2">
      <c r="A20">
        <v>29328</v>
      </c>
      <c r="B20" t="s">
        <v>2</v>
      </c>
      <c r="C20" t="s">
        <v>25</v>
      </c>
      <c r="D20" s="3">
        <v>-1.1658702786523949</v>
      </c>
      <c r="E20" t="s">
        <v>4</v>
      </c>
      <c r="F20" t="s">
        <v>104</v>
      </c>
      <c r="G20" s="3">
        <v>3.125</v>
      </c>
      <c r="H20" s="3">
        <v>0.36416999999999999</v>
      </c>
      <c r="I20" t="s">
        <v>4</v>
      </c>
      <c r="J20" t="s">
        <v>4</v>
      </c>
      <c r="K20" s="2">
        <v>0.21061706015934675</v>
      </c>
      <c r="L20" t="s">
        <v>5</v>
      </c>
      <c r="M20" t="s">
        <v>97</v>
      </c>
      <c r="N20">
        <v>8</v>
      </c>
      <c r="O20" s="3">
        <v>5.1766370957497809</v>
      </c>
      <c r="P20" s="3">
        <v>0.6</v>
      </c>
      <c r="Q20" s="3">
        <v>0</v>
      </c>
      <c r="R20" s="3">
        <v>0.95</v>
      </c>
      <c r="S20" s="3">
        <v>1</v>
      </c>
      <c r="T20" s="3">
        <v>1</v>
      </c>
      <c r="V20">
        <f t="shared" si="0"/>
        <v>4</v>
      </c>
    </row>
    <row r="21" spans="1:22" x14ac:dyDescent="0.2">
      <c r="A21">
        <v>35620</v>
      </c>
      <c r="B21" t="s">
        <v>2</v>
      </c>
      <c r="C21" t="s">
        <v>26</v>
      </c>
      <c r="D21" s="3">
        <v>0.71091190800012916</v>
      </c>
      <c r="E21" t="s">
        <v>12</v>
      </c>
      <c r="F21" t="s">
        <v>104</v>
      </c>
      <c r="G21" s="3">
        <v>1.5</v>
      </c>
      <c r="H21" s="3">
        <v>2.2310599999999998</v>
      </c>
      <c r="I21" t="s">
        <v>5</v>
      </c>
      <c r="J21" t="s">
        <v>5</v>
      </c>
      <c r="K21" s="2">
        <v>0.12993076340783666</v>
      </c>
      <c r="L21" t="s">
        <v>5</v>
      </c>
      <c r="N21">
        <v>10</v>
      </c>
      <c r="O21" s="3">
        <v>4.323532725740777</v>
      </c>
      <c r="P21" s="3">
        <v>0</v>
      </c>
      <c r="Q21" s="3">
        <v>0</v>
      </c>
      <c r="R21" s="3">
        <v>0.89999999999999991</v>
      </c>
      <c r="S21" s="3">
        <v>1</v>
      </c>
      <c r="T21" s="3">
        <v>1</v>
      </c>
      <c r="V21">
        <f t="shared" si="0"/>
        <v>3</v>
      </c>
    </row>
    <row r="22" spans="1:22" x14ac:dyDescent="0.2">
      <c r="A22">
        <v>43315</v>
      </c>
      <c r="B22" t="s">
        <v>2</v>
      </c>
      <c r="C22" t="s">
        <v>27</v>
      </c>
      <c r="D22" s="3">
        <v>0.36811463474790729</v>
      </c>
      <c r="E22" t="s">
        <v>12</v>
      </c>
      <c r="F22" t="s">
        <v>104</v>
      </c>
      <c r="G22" s="3">
        <v>2.85</v>
      </c>
      <c r="H22" s="3">
        <v>1.4693499999999999</v>
      </c>
      <c r="I22" t="s">
        <v>5</v>
      </c>
      <c r="J22" t="s">
        <v>5</v>
      </c>
      <c r="K22" s="2">
        <v>0.15395655040149414</v>
      </c>
      <c r="L22" t="s">
        <v>5</v>
      </c>
      <c r="N22">
        <v>16</v>
      </c>
      <c r="O22" s="3">
        <v>4.0184014269638233</v>
      </c>
      <c r="P22" s="3">
        <v>5.5555555555555552E-2</v>
      </c>
      <c r="Q22" s="3">
        <v>0</v>
      </c>
      <c r="R22" s="3">
        <v>1.7222222222222223</v>
      </c>
      <c r="S22" s="3">
        <v>0.94444444444444442</v>
      </c>
      <c r="T22" s="3">
        <v>1</v>
      </c>
      <c r="V22">
        <f t="shared" si="0"/>
        <v>4</v>
      </c>
    </row>
    <row r="23" spans="1:22" x14ac:dyDescent="0.2">
      <c r="A23">
        <v>29184</v>
      </c>
      <c r="B23" t="s">
        <v>2</v>
      </c>
      <c r="C23" t="s">
        <v>28</v>
      </c>
      <c r="D23" s="3">
        <v>-1.7021955483432263</v>
      </c>
      <c r="E23" t="s">
        <v>106</v>
      </c>
      <c r="F23" t="s">
        <v>104</v>
      </c>
      <c r="G23" s="3">
        <v>3.5</v>
      </c>
      <c r="H23" s="3">
        <v>-8.0409999999999995E-2</v>
      </c>
      <c r="I23" t="s">
        <v>4</v>
      </c>
      <c r="J23" t="s">
        <v>4</v>
      </c>
      <c r="K23" s="2">
        <v>0.46993416227602369</v>
      </c>
      <c r="L23" t="s">
        <v>7</v>
      </c>
      <c r="M23" t="s">
        <v>99</v>
      </c>
      <c r="N23">
        <v>12</v>
      </c>
      <c r="O23" s="3">
        <v>7.1274935790007232</v>
      </c>
      <c r="P23" s="3">
        <v>0.95</v>
      </c>
      <c r="Q23" s="3">
        <v>0.7</v>
      </c>
      <c r="R23" s="3">
        <v>0</v>
      </c>
      <c r="S23" s="3">
        <v>1</v>
      </c>
      <c r="T23" s="3">
        <v>1</v>
      </c>
      <c r="V23">
        <f t="shared" si="0"/>
        <v>4</v>
      </c>
    </row>
    <row r="24" spans="1:22" x14ac:dyDescent="0.2">
      <c r="A24">
        <v>44935</v>
      </c>
      <c r="B24" t="s">
        <v>2</v>
      </c>
      <c r="C24" t="s">
        <v>29</v>
      </c>
      <c r="D24" s="3">
        <v>0.39697553768987404</v>
      </c>
      <c r="E24" t="s">
        <v>12</v>
      </c>
      <c r="F24" t="s">
        <v>105</v>
      </c>
      <c r="G24" s="3">
        <v>3.1666666666666665</v>
      </c>
      <c r="H24" s="3">
        <v>1.2327399999999999</v>
      </c>
      <c r="I24" t="s">
        <v>4</v>
      </c>
      <c r="J24" t="s">
        <v>4</v>
      </c>
      <c r="K24" s="2">
        <v>0.34749952594696759</v>
      </c>
      <c r="L24" t="s">
        <v>4</v>
      </c>
      <c r="N24">
        <v>9</v>
      </c>
      <c r="O24" s="3">
        <v>3.433720505401002</v>
      </c>
      <c r="P24" s="3">
        <v>0</v>
      </c>
      <c r="Q24" s="3">
        <v>0</v>
      </c>
      <c r="R24" s="3">
        <v>1</v>
      </c>
      <c r="S24" s="3">
        <v>0.15</v>
      </c>
      <c r="T24" s="3">
        <v>0.75</v>
      </c>
      <c r="V24">
        <f t="shared" si="0"/>
        <v>3</v>
      </c>
    </row>
    <row r="25" spans="1:22" x14ac:dyDescent="0.2">
      <c r="A25">
        <v>28165</v>
      </c>
      <c r="B25" t="s">
        <v>2</v>
      </c>
      <c r="C25" t="s">
        <v>30</v>
      </c>
      <c r="D25" s="3">
        <v>1.9569143838822807E-3</v>
      </c>
      <c r="E25" t="s">
        <v>12</v>
      </c>
      <c r="F25" t="s">
        <v>105</v>
      </c>
      <c r="G25" s="3">
        <v>4.5</v>
      </c>
      <c r="H25" s="3">
        <v>-4.2369999999999998E-2</v>
      </c>
      <c r="I25" t="s">
        <v>12</v>
      </c>
      <c r="J25" t="s">
        <v>4</v>
      </c>
      <c r="K25" s="2">
        <v>0.50837163492752535</v>
      </c>
      <c r="L25" t="s">
        <v>7</v>
      </c>
      <c r="N25">
        <v>7</v>
      </c>
      <c r="O25" s="3">
        <v>5.9637409054194856</v>
      </c>
      <c r="P25" s="3">
        <v>0.7</v>
      </c>
      <c r="Q25" s="3">
        <v>0</v>
      </c>
      <c r="R25" s="3">
        <v>0</v>
      </c>
      <c r="S25" s="3">
        <v>0.95</v>
      </c>
      <c r="T25" s="3">
        <v>0.65</v>
      </c>
      <c r="V25">
        <f t="shared" si="0"/>
        <v>3</v>
      </c>
    </row>
    <row r="26" spans="1:22" x14ac:dyDescent="0.2">
      <c r="A26">
        <v>36536</v>
      </c>
      <c r="B26" t="s">
        <v>2</v>
      </c>
      <c r="C26" t="s">
        <v>31</v>
      </c>
      <c r="D26" s="3">
        <v>0.42767622830257129</v>
      </c>
      <c r="E26" t="s">
        <v>12</v>
      </c>
      <c r="F26" t="s">
        <v>105</v>
      </c>
      <c r="G26" s="3">
        <v>3.2083333333333335</v>
      </c>
      <c r="H26" s="3">
        <v>1.7875000000000001</v>
      </c>
      <c r="I26" t="s">
        <v>4</v>
      </c>
      <c r="J26" t="s">
        <v>5</v>
      </c>
      <c r="K26" s="2">
        <v>0.31150286014192086</v>
      </c>
      <c r="L26" t="s">
        <v>4</v>
      </c>
      <c r="N26">
        <v>14</v>
      </c>
      <c r="O26" s="3">
        <v>4.6253539345337655</v>
      </c>
      <c r="P26" s="3">
        <v>0</v>
      </c>
      <c r="Q26" s="3">
        <v>0</v>
      </c>
      <c r="R26" s="3">
        <v>0.15000000000000002</v>
      </c>
      <c r="S26" s="3">
        <v>1</v>
      </c>
      <c r="T26" s="3">
        <v>0.8</v>
      </c>
      <c r="V26">
        <f t="shared" si="0"/>
        <v>3</v>
      </c>
    </row>
    <row r="27" spans="1:22" x14ac:dyDescent="0.2">
      <c r="A27">
        <v>29647</v>
      </c>
      <c r="B27" t="s">
        <v>2</v>
      </c>
      <c r="C27" t="s">
        <v>32</v>
      </c>
      <c r="D27" s="3">
        <v>-2.7532670454476035E-2</v>
      </c>
      <c r="E27" t="s">
        <v>12</v>
      </c>
      <c r="F27" t="s">
        <v>7</v>
      </c>
      <c r="G27" s="3">
        <v>4.541666666666667</v>
      </c>
      <c r="H27" s="3">
        <v>-6.6549999999999998E-2</v>
      </c>
      <c r="I27" t="s">
        <v>12</v>
      </c>
      <c r="J27" t="s">
        <v>7</v>
      </c>
      <c r="K27" s="2">
        <v>0.50201230689675769</v>
      </c>
      <c r="L27" t="s">
        <v>7</v>
      </c>
      <c r="N27">
        <v>7</v>
      </c>
      <c r="O27" s="3">
        <v>5.7562161241061975</v>
      </c>
      <c r="P27" s="3">
        <v>0</v>
      </c>
      <c r="Q27" s="3">
        <v>0</v>
      </c>
      <c r="R27" s="3">
        <v>0</v>
      </c>
      <c r="S27" s="3">
        <v>0.35</v>
      </c>
      <c r="T27" s="3">
        <v>0</v>
      </c>
      <c r="V27">
        <f t="shared" si="0"/>
        <v>1</v>
      </c>
    </row>
    <row r="28" spans="1:22" x14ac:dyDescent="0.2">
      <c r="A28">
        <v>30244</v>
      </c>
      <c r="B28" t="s">
        <v>2</v>
      </c>
      <c r="C28" t="s">
        <v>33</v>
      </c>
      <c r="D28" s="3">
        <v>0.31284826188500126</v>
      </c>
      <c r="E28" t="s">
        <v>12</v>
      </c>
      <c r="F28" t="s">
        <v>105</v>
      </c>
      <c r="G28" s="3">
        <v>3.45</v>
      </c>
      <c r="H28" s="3">
        <v>1.56856</v>
      </c>
      <c r="I28" t="s">
        <v>4</v>
      </c>
      <c r="J28" t="s">
        <v>5</v>
      </c>
      <c r="K28" s="2">
        <v>0.3417822282136011</v>
      </c>
      <c r="L28" t="s">
        <v>4</v>
      </c>
      <c r="N28">
        <v>11</v>
      </c>
      <c r="O28" s="3">
        <v>5.9774704910739365</v>
      </c>
      <c r="P28" s="3">
        <v>0</v>
      </c>
      <c r="Q28" s="3">
        <v>0</v>
      </c>
      <c r="R28" s="3">
        <v>0.1</v>
      </c>
      <c r="S28" s="3">
        <v>0.25</v>
      </c>
      <c r="T28" s="3">
        <v>1</v>
      </c>
      <c r="V28">
        <f t="shared" si="0"/>
        <v>3</v>
      </c>
    </row>
    <row r="29" spans="1:22" x14ac:dyDescent="0.2">
      <c r="A29">
        <v>42170</v>
      </c>
      <c r="B29" t="s">
        <v>34</v>
      </c>
      <c r="C29" t="s">
        <v>35</v>
      </c>
      <c r="D29" s="3">
        <v>-2.9682948733431483E-2</v>
      </c>
      <c r="E29" t="s">
        <v>12</v>
      </c>
      <c r="F29" t="s">
        <v>7</v>
      </c>
      <c r="G29" s="3">
        <v>4.2272727272727275</v>
      </c>
      <c r="H29" s="3">
        <v>-0.13539000000000001</v>
      </c>
      <c r="I29" t="s">
        <v>7</v>
      </c>
      <c r="J29" t="s">
        <v>4</v>
      </c>
      <c r="K29" s="2">
        <v>0.40080543234379984</v>
      </c>
      <c r="L29" t="s">
        <v>4</v>
      </c>
      <c r="M29" t="s">
        <v>99</v>
      </c>
      <c r="N29">
        <v>9</v>
      </c>
      <c r="O29" s="3">
        <v>4.2928927697504733</v>
      </c>
      <c r="P29" s="3">
        <v>0</v>
      </c>
      <c r="Q29" s="3">
        <v>0</v>
      </c>
      <c r="R29" s="3">
        <v>0</v>
      </c>
      <c r="S29" s="3">
        <v>0</v>
      </c>
      <c r="T29" s="3">
        <v>1</v>
      </c>
      <c r="V29">
        <f t="shared" si="0"/>
        <v>1</v>
      </c>
    </row>
    <row r="30" spans="1:22" x14ac:dyDescent="0.2">
      <c r="A30">
        <v>27698</v>
      </c>
      <c r="B30" t="s">
        <v>2</v>
      </c>
      <c r="C30" t="s">
        <v>134</v>
      </c>
      <c r="D30" s="3">
        <v>-1.6938000880846207</v>
      </c>
      <c r="E30" t="s">
        <v>106</v>
      </c>
      <c r="F30" t="s">
        <v>105</v>
      </c>
      <c r="G30" s="3" t="s">
        <v>108</v>
      </c>
      <c r="H30" s="3">
        <v>-0.54737999999999998</v>
      </c>
      <c r="I30" t="s">
        <v>7</v>
      </c>
      <c r="J30" t="s">
        <v>7</v>
      </c>
      <c r="K30" s="2">
        <v>0.73900580363134249</v>
      </c>
      <c r="L30" t="s">
        <v>12</v>
      </c>
      <c r="N30">
        <v>8</v>
      </c>
      <c r="O30" s="3">
        <v>8.6835018006546107</v>
      </c>
      <c r="P30" s="3">
        <v>1</v>
      </c>
      <c r="Q30" s="3">
        <v>0.45454545454545459</v>
      </c>
      <c r="R30" s="3">
        <v>0</v>
      </c>
      <c r="S30" s="3">
        <v>0</v>
      </c>
      <c r="T30" s="3">
        <v>0</v>
      </c>
      <c r="V30">
        <f t="shared" si="0"/>
        <v>2</v>
      </c>
    </row>
    <row r="31" spans="1:22" x14ac:dyDescent="0.2">
      <c r="A31">
        <v>46102</v>
      </c>
      <c r="B31" t="s">
        <v>2</v>
      </c>
      <c r="C31" t="s">
        <v>36</v>
      </c>
      <c r="D31" s="3">
        <v>-0.38451288160134156</v>
      </c>
      <c r="E31" t="s">
        <v>4</v>
      </c>
      <c r="F31" t="s">
        <v>105</v>
      </c>
      <c r="G31" s="3">
        <v>4.291666666666667</v>
      </c>
      <c r="H31" s="3">
        <v>0.29437999999999998</v>
      </c>
      <c r="I31" t="s">
        <v>7</v>
      </c>
      <c r="J31" t="s">
        <v>4</v>
      </c>
      <c r="K31" s="2">
        <v>0.27831672406388142</v>
      </c>
      <c r="L31" t="s">
        <v>4</v>
      </c>
      <c r="M31" t="s">
        <v>97</v>
      </c>
      <c r="N31">
        <v>8</v>
      </c>
      <c r="O31" s="3">
        <v>4.6941032623730292</v>
      </c>
      <c r="P31" s="3">
        <v>0</v>
      </c>
      <c r="Q31" s="3">
        <v>0</v>
      </c>
      <c r="R31" s="3">
        <v>1</v>
      </c>
      <c r="S31" s="3">
        <v>0.95</v>
      </c>
      <c r="T31" s="3">
        <v>0</v>
      </c>
      <c r="V31">
        <f t="shared" si="0"/>
        <v>2</v>
      </c>
    </row>
    <row r="32" spans="1:22" x14ac:dyDescent="0.2">
      <c r="A32">
        <v>39267</v>
      </c>
      <c r="B32" t="s">
        <v>34</v>
      </c>
      <c r="C32" t="s">
        <v>133</v>
      </c>
      <c r="D32" s="3">
        <v>-0.35909998999238629</v>
      </c>
      <c r="E32" t="s">
        <v>4</v>
      </c>
      <c r="F32" t="s">
        <v>105</v>
      </c>
      <c r="G32" s="3" t="s">
        <v>108</v>
      </c>
      <c r="H32" s="3">
        <v>0.10364</v>
      </c>
      <c r="I32" t="s">
        <v>4</v>
      </c>
      <c r="J32" t="s">
        <v>4</v>
      </c>
      <c r="K32" s="2">
        <v>0.24305616402728852</v>
      </c>
      <c r="L32" t="s">
        <v>4</v>
      </c>
      <c r="M32" t="s">
        <v>97</v>
      </c>
      <c r="N32">
        <v>5</v>
      </c>
      <c r="O32" s="3">
        <v>4.7106549763325605</v>
      </c>
      <c r="P32" s="3">
        <v>0</v>
      </c>
      <c r="Q32" s="3">
        <v>0</v>
      </c>
      <c r="R32" s="3">
        <v>0.1</v>
      </c>
      <c r="S32" s="3">
        <v>0.9</v>
      </c>
      <c r="T32" s="3">
        <v>1</v>
      </c>
      <c r="V32">
        <f t="shared" si="0"/>
        <v>3</v>
      </c>
    </row>
    <row r="33" spans="1:22" x14ac:dyDescent="0.2">
      <c r="A33">
        <v>40067</v>
      </c>
      <c r="B33" t="s">
        <v>34</v>
      </c>
      <c r="C33" t="s">
        <v>37</v>
      </c>
      <c r="D33" s="3">
        <v>0.13561316725910083</v>
      </c>
      <c r="E33" t="s">
        <v>12</v>
      </c>
      <c r="F33" t="s">
        <v>105</v>
      </c>
      <c r="G33" s="3">
        <v>3.5238095238095237</v>
      </c>
      <c r="H33" s="3">
        <v>1.25848</v>
      </c>
      <c r="I33" t="s">
        <v>4</v>
      </c>
      <c r="J33" t="s">
        <v>4</v>
      </c>
      <c r="K33" s="2">
        <v>0.13599999788706532</v>
      </c>
      <c r="L33" t="s">
        <v>5</v>
      </c>
      <c r="N33">
        <v>9</v>
      </c>
      <c r="O33" s="3">
        <v>4.2761444587336506</v>
      </c>
      <c r="P33" s="3">
        <v>0</v>
      </c>
      <c r="Q33" s="3">
        <v>0</v>
      </c>
      <c r="R33" s="3">
        <v>0.8</v>
      </c>
      <c r="S33" s="3">
        <v>1</v>
      </c>
      <c r="T33" s="3">
        <v>1</v>
      </c>
      <c r="V33">
        <f t="shared" si="0"/>
        <v>3</v>
      </c>
    </row>
    <row r="34" spans="1:22" x14ac:dyDescent="0.2">
      <c r="A34">
        <v>34002</v>
      </c>
      <c r="B34" t="s">
        <v>34</v>
      </c>
      <c r="C34" t="s">
        <v>38</v>
      </c>
      <c r="D34" s="3">
        <v>-2.7599346566636118</v>
      </c>
      <c r="E34" t="s">
        <v>106</v>
      </c>
      <c r="F34" t="s">
        <v>105</v>
      </c>
      <c r="G34" s="3">
        <v>4.375</v>
      </c>
      <c r="H34" s="3">
        <v>-0.72165999999999997</v>
      </c>
      <c r="I34" t="s">
        <v>7</v>
      </c>
      <c r="J34" t="s">
        <v>4</v>
      </c>
      <c r="K34" s="2">
        <v>0.64974020176908753</v>
      </c>
      <c r="L34" t="s">
        <v>7</v>
      </c>
      <c r="M34" t="s">
        <v>100</v>
      </c>
      <c r="N34">
        <v>5</v>
      </c>
      <c r="O34" s="3">
        <v>9.3029689839940488</v>
      </c>
      <c r="P34" s="3">
        <v>1</v>
      </c>
      <c r="Q34" s="3">
        <v>1.1111111111111112</v>
      </c>
      <c r="R34" s="3">
        <v>0</v>
      </c>
      <c r="S34" s="3">
        <v>0</v>
      </c>
      <c r="T34" s="3">
        <v>0</v>
      </c>
      <c r="V34">
        <f t="shared" si="0"/>
        <v>2</v>
      </c>
    </row>
    <row r="35" spans="1:22" x14ac:dyDescent="0.2">
      <c r="A35">
        <v>33803</v>
      </c>
      <c r="B35" t="s">
        <v>34</v>
      </c>
      <c r="C35" t="s">
        <v>39</v>
      </c>
      <c r="D35" s="3">
        <v>-1.7872475908346495</v>
      </c>
      <c r="E35" t="s">
        <v>106</v>
      </c>
      <c r="F35" t="s">
        <v>105</v>
      </c>
      <c r="G35" s="3">
        <v>4.666666666666667</v>
      </c>
      <c r="H35" s="3">
        <v>-1.1303000000000001</v>
      </c>
      <c r="I35" t="s">
        <v>12</v>
      </c>
      <c r="J35" t="s">
        <v>7</v>
      </c>
      <c r="K35" s="2">
        <v>0.61255541108604583</v>
      </c>
      <c r="L35" t="s">
        <v>7</v>
      </c>
      <c r="M35" t="s">
        <v>100</v>
      </c>
      <c r="N35">
        <v>5</v>
      </c>
      <c r="O35" s="3">
        <v>8.7827284534481773</v>
      </c>
      <c r="P35" s="3">
        <v>1</v>
      </c>
      <c r="Q35" s="3">
        <v>0</v>
      </c>
      <c r="R35" s="3">
        <v>0</v>
      </c>
      <c r="S35" s="3">
        <v>0</v>
      </c>
      <c r="T35" s="3">
        <v>0.05</v>
      </c>
      <c r="V35">
        <f t="shared" si="0"/>
        <v>2</v>
      </c>
    </row>
    <row r="36" spans="1:22" x14ac:dyDescent="0.2">
      <c r="A36">
        <v>33730</v>
      </c>
      <c r="B36" t="s">
        <v>34</v>
      </c>
      <c r="C36" t="s">
        <v>40</v>
      </c>
      <c r="D36" s="3">
        <v>-2.1095875742894998</v>
      </c>
      <c r="E36" t="s">
        <v>106</v>
      </c>
      <c r="F36" t="s">
        <v>104</v>
      </c>
      <c r="G36" s="3">
        <v>4</v>
      </c>
      <c r="H36" s="3">
        <v>-0.65195000000000003</v>
      </c>
      <c r="I36" t="s">
        <v>7</v>
      </c>
      <c r="J36" t="s">
        <v>4</v>
      </c>
      <c r="K36" s="2">
        <v>0.66125203987349113</v>
      </c>
      <c r="L36" t="s">
        <v>12</v>
      </c>
      <c r="M36" t="s">
        <v>100</v>
      </c>
      <c r="N36">
        <v>8</v>
      </c>
      <c r="O36" s="3">
        <v>7.9950904604299939</v>
      </c>
      <c r="P36" s="3">
        <v>1</v>
      </c>
      <c r="Q36" s="3">
        <v>0.30000000000000004</v>
      </c>
      <c r="R36" s="3">
        <v>0</v>
      </c>
      <c r="S36" s="3">
        <v>0</v>
      </c>
      <c r="T36" s="3">
        <v>0</v>
      </c>
      <c r="V36">
        <f t="shared" si="0"/>
        <v>2</v>
      </c>
    </row>
    <row r="37" spans="1:22" x14ac:dyDescent="0.2">
      <c r="A37">
        <v>32968</v>
      </c>
      <c r="B37" t="s">
        <v>34</v>
      </c>
      <c r="C37" t="s">
        <v>131</v>
      </c>
      <c r="D37" s="3">
        <v>-4.928119737127544E-2</v>
      </c>
      <c r="E37" t="s">
        <v>12</v>
      </c>
      <c r="F37" t="s">
        <v>105</v>
      </c>
      <c r="G37" s="3" t="s">
        <v>108</v>
      </c>
      <c r="H37" s="3">
        <v>1.0346</v>
      </c>
      <c r="I37" t="s">
        <v>4</v>
      </c>
      <c r="J37" t="s">
        <v>4</v>
      </c>
      <c r="K37" s="2">
        <v>0.2908946883886519</v>
      </c>
      <c r="L37" t="s">
        <v>4</v>
      </c>
      <c r="N37">
        <v>9</v>
      </c>
      <c r="O37" s="3">
        <v>5.6037342822759335</v>
      </c>
      <c r="P37" s="3">
        <v>0.1</v>
      </c>
      <c r="Q37" s="3">
        <v>0</v>
      </c>
      <c r="R37" s="3">
        <v>0</v>
      </c>
      <c r="S37" s="3">
        <v>0.9</v>
      </c>
      <c r="T37" s="3">
        <v>1</v>
      </c>
      <c r="V37">
        <f t="shared" si="0"/>
        <v>3</v>
      </c>
    </row>
    <row r="38" spans="1:22" x14ac:dyDescent="0.2">
      <c r="A38">
        <v>32964</v>
      </c>
      <c r="B38" t="s">
        <v>34</v>
      </c>
      <c r="C38" t="s">
        <v>132</v>
      </c>
      <c r="D38" s="3">
        <v>-0.10016642278055045</v>
      </c>
      <c r="E38" t="s">
        <v>12</v>
      </c>
      <c r="F38" t="s">
        <v>105</v>
      </c>
      <c r="G38" s="3" t="s">
        <v>108</v>
      </c>
      <c r="H38" s="3">
        <v>1.2701100000000001</v>
      </c>
      <c r="I38" t="s">
        <v>4</v>
      </c>
      <c r="J38" t="s">
        <v>4</v>
      </c>
      <c r="K38" s="2">
        <v>0.51900113255730695</v>
      </c>
      <c r="L38" t="s">
        <v>7</v>
      </c>
      <c r="N38">
        <v>8</v>
      </c>
      <c r="O38" s="3">
        <v>6.4339111530192499</v>
      </c>
      <c r="P38" s="3">
        <v>0.25</v>
      </c>
      <c r="Q38" s="3">
        <v>0</v>
      </c>
      <c r="R38" s="3">
        <v>0</v>
      </c>
      <c r="S38" s="3">
        <v>0.5</v>
      </c>
      <c r="T38" s="3">
        <v>0.35</v>
      </c>
      <c r="V38">
        <f t="shared" si="0"/>
        <v>3</v>
      </c>
    </row>
    <row r="39" spans="1:22" x14ac:dyDescent="0.2">
      <c r="A39">
        <v>24744</v>
      </c>
      <c r="B39" t="s">
        <v>41</v>
      </c>
      <c r="C39" t="s">
        <v>42</v>
      </c>
      <c r="D39" s="3">
        <v>-2.378634853476651</v>
      </c>
      <c r="E39" t="s">
        <v>106</v>
      </c>
      <c r="F39" t="s">
        <v>104</v>
      </c>
      <c r="G39" s="3">
        <v>4.1624999999999996</v>
      </c>
      <c r="H39" s="3">
        <v>-0.78630999999999995</v>
      </c>
      <c r="I39" t="s">
        <v>7</v>
      </c>
      <c r="J39" t="s">
        <v>4</v>
      </c>
      <c r="K39" s="2">
        <v>0.62841021299200317</v>
      </c>
      <c r="L39" t="s">
        <v>7</v>
      </c>
      <c r="M39" t="s">
        <v>100</v>
      </c>
      <c r="N39">
        <v>9</v>
      </c>
      <c r="O39" s="3">
        <v>8.0381305268783745</v>
      </c>
      <c r="P39" s="3">
        <v>1</v>
      </c>
      <c r="Q39" s="3">
        <v>0.35</v>
      </c>
      <c r="R39" s="3">
        <v>0</v>
      </c>
      <c r="S39" s="3">
        <v>0</v>
      </c>
      <c r="T39" s="3">
        <v>0.15</v>
      </c>
      <c r="V39">
        <f t="shared" si="0"/>
        <v>3</v>
      </c>
    </row>
    <row r="40" spans="1:22" x14ac:dyDescent="0.2">
      <c r="A40">
        <v>19896</v>
      </c>
      <c r="B40" t="s">
        <v>41</v>
      </c>
      <c r="C40" t="s">
        <v>127</v>
      </c>
      <c r="D40" s="3">
        <v>-2.9777236052888476</v>
      </c>
      <c r="E40" t="s">
        <v>106</v>
      </c>
      <c r="F40" t="s">
        <v>105</v>
      </c>
      <c r="G40" s="3">
        <v>4.6949999999999994</v>
      </c>
      <c r="H40" s="3">
        <v>-1.24864</v>
      </c>
      <c r="I40" t="s">
        <v>12</v>
      </c>
      <c r="J40" t="s">
        <v>7</v>
      </c>
      <c r="K40" s="2">
        <v>0.6115973433643237</v>
      </c>
      <c r="L40" t="s">
        <v>7</v>
      </c>
      <c r="M40" t="s">
        <v>100</v>
      </c>
      <c r="N40">
        <v>2</v>
      </c>
      <c r="O40" s="3">
        <v>9.0533863611487675</v>
      </c>
      <c r="P40" s="3">
        <v>1</v>
      </c>
      <c r="Q40" s="3">
        <v>0</v>
      </c>
      <c r="R40" s="3">
        <v>0</v>
      </c>
      <c r="S40" s="3">
        <v>0</v>
      </c>
      <c r="T40" s="3">
        <v>0</v>
      </c>
      <c r="V40">
        <f t="shared" si="0"/>
        <v>1</v>
      </c>
    </row>
    <row r="41" spans="1:22" x14ac:dyDescent="0.2">
      <c r="A41">
        <v>18982</v>
      </c>
      <c r="B41" t="s">
        <v>41</v>
      </c>
      <c r="C41" t="s">
        <v>125</v>
      </c>
      <c r="D41" s="3">
        <v>-1.0837485669500855</v>
      </c>
      <c r="E41" t="s">
        <v>4</v>
      </c>
      <c r="F41" t="s">
        <v>7</v>
      </c>
      <c r="G41" s="3">
        <v>5</v>
      </c>
      <c r="H41" s="3">
        <v>-0.73594000000000004</v>
      </c>
      <c r="I41" t="s">
        <v>12</v>
      </c>
      <c r="J41" t="s">
        <v>12</v>
      </c>
      <c r="K41" s="2">
        <v>0.59435973474034376</v>
      </c>
      <c r="L41" t="s">
        <v>7</v>
      </c>
      <c r="N41">
        <v>5</v>
      </c>
      <c r="O41" s="3">
        <v>7.1021922496457544</v>
      </c>
      <c r="P41" s="3">
        <v>0.85</v>
      </c>
      <c r="Q41" s="3">
        <v>0.05</v>
      </c>
      <c r="R41" s="3">
        <v>0</v>
      </c>
      <c r="S41" s="3">
        <v>0</v>
      </c>
      <c r="T41" s="3">
        <v>0.9</v>
      </c>
      <c r="V41">
        <f t="shared" si="0"/>
        <v>3</v>
      </c>
    </row>
    <row r="42" spans="1:22" x14ac:dyDescent="0.2">
      <c r="A42">
        <v>24025</v>
      </c>
      <c r="B42" t="s">
        <v>41</v>
      </c>
      <c r="C42" t="s">
        <v>43</v>
      </c>
      <c r="D42" s="3">
        <v>-2.3176292574834427</v>
      </c>
      <c r="E42" t="s">
        <v>106</v>
      </c>
      <c r="F42" t="s">
        <v>104</v>
      </c>
      <c r="G42" s="3">
        <v>3.84375</v>
      </c>
      <c r="H42" s="3">
        <v>-1.03416</v>
      </c>
      <c r="I42" t="s">
        <v>7</v>
      </c>
      <c r="J42" t="s">
        <v>4</v>
      </c>
      <c r="K42" s="2">
        <v>0.48047012158396579</v>
      </c>
      <c r="L42" t="s">
        <v>7</v>
      </c>
      <c r="N42">
        <v>14</v>
      </c>
      <c r="O42" s="3">
        <v>7.7756692786611907</v>
      </c>
      <c r="P42" s="3">
        <v>0.8</v>
      </c>
      <c r="Q42" s="3">
        <v>0.6</v>
      </c>
      <c r="R42" s="3">
        <v>0</v>
      </c>
      <c r="S42" s="3">
        <v>0.6</v>
      </c>
      <c r="T42" s="3">
        <v>0.5</v>
      </c>
      <c r="V42">
        <f t="shared" si="0"/>
        <v>4</v>
      </c>
    </row>
    <row r="43" spans="1:22" x14ac:dyDescent="0.2">
      <c r="A43">
        <v>2358</v>
      </c>
      <c r="B43" t="s">
        <v>41</v>
      </c>
      <c r="C43" t="s">
        <v>44</v>
      </c>
      <c r="D43" s="3">
        <v>-1.7417219847569687</v>
      </c>
      <c r="E43" t="s">
        <v>106</v>
      </c>
      <c r="F43" t="s">
        <v>105</v>
      </c>
      <c r="G43" s="3">
        <v>4.1575757575757573</v>
      </c>
      <c r="H43" s="3">
        <v>-0.55906</v>
      </c>
      <c r="I43" t="s">
        <v>7</v>
      </c>
      <c r="J43" t="s">
        <v>7</v>
      </c>
      <c r="K43" s="2">
        <v>0.66210645545549984</v>
      </c>
      <c r="L43" t="s">
        <v>12</v>
      </c>
      <c r="M43" t="s">
        <v>100</v>
      </c>
      <c r="N43">
        <v>4</v>
      </c>
      <c r="O43" s="3">
        <v>8.1130230810853075</v>
      </c>
      <c r="P43" s="3">
        <v>1</v>
      </c>
      <c r="Q43" s="3">
        <v>0.1</v>
      </c>
      <c r="R43" s="3">
        <v>0</v>
      </c>
      <c r="S43" s="3">
        <v>0</v>
      </c>
      <c r="T43" s="3">
        <v>0</v>
      </c>
      <c r="V43">
        <f t="shared" si="0"/>
        <v>2</v>
      </c>
    </row>
    <row r="44" spans="1:22" x14ac:dyDescent="0.2">
      <c r="A44">
        <v>21123</v>
      </c>
      <c r="B44" t="s">
        <v>41</v>
      </c>
      <c r="C44" t="s">
        <v>126</v>
      </c>
      <c r="D44" s="3">
        <v>-0.41642341436605074</v>
      </c>
      <c r="E44" t="s">
        <v>4</v>
      </c>
      <c r="F44" t="s">
        <v>105</v>
      </c>
      <c r="G44" s="3" t="s">
        <v>108</v>
      </c>
      <c r="H44" s="3">
        <v>0.38718000000000002</v>
      </c>
      <c r="I44" t="s">
        <v>4</v>
      </c>
      <c r="J44" t="s">
        <v>4</v>
      </c>
      <c r="K44" s="2">
        <v>0.70344264936546108</v>
      </c>
      <c r="L44" t="s">
        <v>12</v>
      </c>
      <c r="M44" t="s">
        <v>100</v>
      </c>
      <c r="N44">
        <v>6</v>
      </c>
      <c r="O44" s="3">
        <v>7.309767782419363</v>
      </c>
      <c r="P44" s="3">
        <v>1</v>
      </c>
      <c r="Q44" s="3">
        <v>0.45</v>
      </c>
      <c r="R44" s="3">
        <v>0</v>
      </c>
      <c r="S44" s="3">
        <v>0</v>
      </c>
      <c r="T44" s="3">
        <v>0.95</v>
      </c>
      <c r="V44">
        <f t="shared" si="0"/>
        <v>3</v>
      </c>
    </row>
    <row r="45" spans="1:22" x14ac:dyDescent="0.2">
      <c r="A45">
        <v>27948</v>
      </c>
      <c r="B45" t="s">
        <v>41</v>
      </c>
      <c r="C45" t="s">
        <v>45</v>
      </c>
      <c r="D45" s="3">
        <v>-2.1283184772596804</v>
      </c>
      <c r="E45" t="s">
        <v>106</v>
      </c>
      <c r="F45" t="s">
        <v>105</v>
      </c>
      <c r="G45" s="3">
        <v>4.3305916305916305</v>
      </c>
      <c r="H45" s="3">
        <v>-0.89344000000000001</v>
      </c>
      <c r="I45" t="s">
        <v>7</v>
      </c>
      <c r="J45" t="s">
        <v>4</v>
      </c>
      <c r="K45" s="2">
        <v>0.52217120886800528</v>
      </c>
      <c r="L45" t="s">
        <v>7</v>
      </c>
      <c r="N45">
        <v>4</v>
      </c>
      <c r="O45" s="3">
        <v>7.3624766855962473</v>
      </c>
      <c r="P45" s="3">
        <v>1</v>
      </c>
      <c r="Q45" s="3">
        <v>0</v>
      </c>
      <c r="R45" s="3">
        <v>0</v>
      </c>
      <c r="S45" s="3">
        <v>0</v>
      </c>
      <c r="T45" s="3">
        <v>0.7</v>
      </c>
      <c r="V45">
        <f t="shared" si="0"/>
        <v>2</v>
      </c>
    </row>
    <row r="46" spans="1:22" x14ac:dyDescent="0.2">
      <c r="A46">
        <v>22308</v>
      </c>
      <c r="B46" t="s">
        <v>41</v>
      </c>
      <c r="C46" t="s">
        <v>46</v>
      </c>
      <c r="D46" s="3">
        <v>-1.9006705128685306</v>
      </c>
      <c r="E46" t="s">
        <v>106</v>
      </c>
      <c r="F46" t="s">
        <v>7</v>
      </c>
      <c r="G46" s="3">
        <v>4.8787878787878789</v>
      </c>
      <c r="H46" s="3">
        <v>-1.01983</v>
      </c>
      <c r="I46" t="s">
        <v>12</v>
      </c>
      <c r="J46" t="s">
        <v>7</v>
      </c>
      <c r="K46" s="2">
        <v>0.74312227364271266</v>
      </c>
      <c r="L46" t="s">
        <v>12</v>
      </c>
      <c r="N46">
        <v>6</v>
      </c>
      <c r="O46" s="3">
        <v>8.6267809603012306</v>
      </c>
      <c r="P46" s="3">
        <v>1</v>
      </c>
      <c r="Q46" s="3">
        <v>0.95</v>
      </c>
      <c r="R46" s="3">
        <v>0</v>
      </c>
      <c r="S46" s="3">
        <v>0</v>
      </c>
      <c r="T46" s="3">
        <v>0</v>
      </c>
      <c r="V46">
        <f t="shared" si="0"/>
        <v>2</v>
      </c>
    </row>
    <row r="47" spans="1:22" x14ac:dyDescent="0.2">
      <c r="A47">
        <v>27604</v>
      </c>
      <c r="B47" t="s">
        <v>41</v>
      </c>
      <c r="C47" t="s">
        <v>47</v>
      </c>
      <c r="D47" s="3">
        <v>-2.3064250275506875</v>
      </c>
      <c r="E47" t="s">
        <v>106</v>
      </c>
      <c r="F47" t="s">
        <v>105</v>
      </c>
      <c r="G47" s="3">
        <v>4.4000000000000004</v>
      </c>
      <c r="H47" s="3">
        <v>-1.0239400000000001</v>
      </c>
      <c r="I47" t="s">
        <v>7</v>
      </c>
      <c r="J47" t="s">
        <v>4</v>
      </c>
      <c r="K47" s="2">
        <v>0.52175161045244001</v>
      </c>
      <c r="L47" t="s">
        <v>7</v>
      </c>
      <c r="N47">
        <v>6</v>
      </c>
      <c r="O47" s="3">
        <v>7.8976968856878349</v>
      </c>
      <c r="P47" s="3">
        <v>0.65</v>
      </c>
      <c r="Q47" s="3">
        <v>0.2</v>
      </c>
      <c r="R47" s="3">
        <v>0</v>
      </c>
      <c r="S47" s="3">
        <v>0</v>
      </c>
      <c r="T47" s="3">
        <v>0.6</v>
      </c>
      <c r="V47">
        <f t="shared" si="0"/>
        <v>3</v>
      </c>
    </row>
    <row r="48" spans="1:22" x14ac:dyDescent="0.2">
      <c r="A48">
        <v>18682</v>
      </c>
      <c r="B48" t="s">
        <v>41</v>
      </c>
      <c r="C48" t="s">
        <v>48</v>
      </c>
      <c r="D48" s="3">
        <v>-1.2006196051881719</v>
      </c>
      <c r="E48" t="s">
        <v>4</v>
      </c>
      <c r="F48" t="s">
        <v>7</v>
      </c>
      <c r="G48" s="3">
        <v>4.7927777777777774</v>
      </c>
      <c r="H48" s="3">
        <v>-0.98538000000000003</v>
      </c>
      <c r="I48" t="s">
        <v>12</v>
      </c>
      <c r="J48" t="s">
        <v>7</v>
      </c>
      <c r="K48" s="2">
        <v>0.7317258695710297</v>
      </c>
      <c r="L48" t="s">
        <v>12</v>
      </c>
      <c r="N48">
        <v>5</v>
      </c>
      <c r="O48" s="3">
        <v>7.6904218769453987</v>
      </c>
      <c r="P48" s="3">
        <v>0.7</v>
      </c>
      <c r="Q48" s="3">
        <v>0.15</v>
      </c>
      <c r="R48" s="3">
        <v>0</v>
      </c>
      <c r="S48" s="3">
        <v>0</v>
      </c>
      <c r="T48" s="3">
        <v>0</v>
      </c>
      <c r="V48">
        <f t="shared" si="0"/>
        <v>2</v>
      </c>
    </row>
    <row r="49" spans="1:22" x14ac:dyDescent="0.2">
      <c r="A49">
        <v>19214</v>
      </c>
      <c r="B49" t="s">
        <v>41</v>
      </c>
      <c r="C49" t="s">
        <v>49</v>
      </c>
      <c r="D49" s="3">
        <v>-1.9899386739921041</v>
      </c>
      <c r="E49" t="s">
        <v>106</v>
      </c>
      <c r="F49" t="s">
        <v>7</v>
      </c>
      <c r="G49" s="3">
        <v>4.6296296296296298</v>
      </c>
      <c r="H49" s="3">
        <v>-0.98560999999999999</v>
      </c>
      <c r="I49" t="s">
        <v>12</v>
      </c>
      <c r="J49" t="s">
        <v>7</v>
      </c>
      <c r="K49" s="2">
        <v>0.70743538697088515</v>
      </c>
      <c r="L49" t="s">
        <v>12</v>
      </c>
      <c r="M49" t="s">
        <v>100</v>
      </c>
      <c r="N49">
        <v>7</v>
      </c>
      <c r="O49" s="3">
        <v>8.0402344617819868</v>
      </c>
      <c r="P49" s="3">
        <v>0.95</v>
      </c>
      <c r="Q49" s="3">
        <v>0.85</v>
      </c>
      <c r="R49" s="3">
        <v>0</v>
      </c>
      <c r="S49" s="3">
        <v>0</v>
      </c>
      <c r="T49" s="3">
        <v>0.15</v>
      </c>
      <c r="V49">
        <f t="shared" si="0"/>
        <v>3</v>
      </c>
    </row>
    <row r="50" spans="1:22" x14ac:dyDescent="0.2">
      <c r="A50">
        <v>24132</v>
      </c>
      <c r="B50" t="s">
        <v>41</v>
      </c>
      <c r="C50" t="s">
        <v>50</v>
      </c>
      <c r="D50" s="3">
        <v>-2.2969134294691491</v>
      </c>
      <c r="E50" t="s">
        <v>106</v>
      </c>
      <c r="F50" t="s">
        <v>104</v>
      </c>
      <c r="G50" s="3">
        <v>4.125</v>
      </c>
      <c r="H50" s="3">
        <v>-0.70071000000000006</v>
      </c>
      <c r="I50" t="s">
        <v>7</v>
      </c>
      <c r="J50" t="s">
        <v>4</v>
      </c>
      <c r="K50" s="2">
        <v>0.68749535622005176</v>
      </c>
      <c r="L50" t="s">
        <v>12</v>
      </c>
      <c r="M50" t="s">
        <v>100</v>
      </c>
      <c r="N50">
        <v>12</v>
      </c>
      <c r="O50" s="3">
        <v>8.6166024176538443</v>
      </c>
      <c r="P50" s="3">
        <v>0.95454545454545459</v>
      </c>
      <c r="Q50" s="3">
        <v>1.1818181818181819</v>
      </c>
      <c r="R50" s="3">
        <v>4.5454545454545456E-2</v>
      </c>
      <c r="S50" s="3">
        <v>0</v>
      </c>
      <c r="T50" s="3">
        <v>0</v>
      </c>
      <c r="V50">
        <f t="shared" si="0"/>
        <v>3</v>
      </c>
    </row>
    <row r="51" spans="1:22" x14ac:dyDescent="0.2">
      <c r="A51">
        <v>24996</v>
      </c>
      <c r="B51" t="s">
        <v>41</v>
      </c>
      <c r="C51" t="s">
        <v>51</v>
      </c>
      <c r="D51" s="3">
        <v>-2.2024201977780304</v>
      </c>
      <c r="E51" t="s">
        <v>106</v>
      </c>
      <c r="F51" t="s">
        <v>105</v>
      </c>
      <c r="G51" s="3">
        <v>4.4285714285714288</v>
      </c>
      <c r="H51" s="3">
        <v>-1.09094</v>
      </c>
      <c r="I51" t="s">
        <v>7</v>
      </c>
      <c r="J51" t="s">
        <v>7</v>
      </c>
      <c r="K51" s="2">
        <v>0.62798491251345701</v>
      </c>
      <c r="L51" t="s">
        <v>7</v>
      </c>
      <c r="M51" t="s">
        <v>100</v>
      </c>
      <c r="N51">
        <v>11</v>
      </c>
      <c r="O51" s="3">
        <v>8.4805637566925238</v>
      </c>
      <c r="P51" s="3">
        <v>0.25</v>
      </c>
      <c r="Q51" s="3">
        <v>1.25</v>
      </c>
      <c r="R51" s="3">
        <v>0</v>
      </c>
      <c r="S51" s="3">
        <v>0</v>
      </c>
      <c r="T51" s="3">
        <v>0</v>
      </c>
      <c r="V51">
        <f t="shared" si="0"/>
        <v>2</v>
      </c>
    </row>
    <row r="52" spans="1:22" x14ac:dyDescent="0.2">
      <c r="A52">
        <v>21848</v>
      </c>
      <c r="B52" t="s">
        <v>41</v>
      </c>
      <c r="C52" t="s">
        <v>124</v>
      </c>
      <c r="D52" s="3">
        <v>-2.6381050955126017</v>
      </c>
      <c r="E52" t="s">
        <v>106</v>
      </c>
      <c r="F52" t="s">
        <v>7</v>
      </c>
      <c r="G52" s="3">
        <v>4.9249999999999998</v>
      </c>
      <c r="H52" s="3">
        <v>-1.17882</v>
      </c>
      <c r="I52" t="s">
        <v>12</v>
      </c>
      <c r="J52" t="s">
        <v>12</v>
      </c>
      <c r="K52" s="2">
        <v>0.62663739436879506</v>
      </c>
      <c r="L52" t="s">
        <v>7</v>
      </c>
      <c r="M52" t="s">
        <v>100</v>
      </c>
      <c r="N52">
        <v>5</v>
      </c>
      <c r="O52" s="3">
        <v>8.6805133746708361</v>
      </c>
      <c r="P52" s="3">
        <v>1</v>
      </c>
      <c r="Q52" s="3">
        <v>0.3</v>
      </c>
      <c r="R52" s="3">
        <v>0</v>
      </c>
      <c r="S52" s="3">
        <v>0</v>
      </c>
      <c r="T52" s="3">
        <v>0</v>
      </c>
      <c r="V52">
        <f t="shared" si="0"/>
        <v>2</v>
      </c>
    </row>
    <row r="53" spans="1:22" x14ac:dyDescent="0.2">
      <c r="A53">
        <v>25128</v>
      </c>
      <c r="B53" t="s">
        <v>41</v>
      </c>
      <c r="C53" t="s">
        <v>52</v>
      </c>
      <c r="D53" s="3">
        <v>-0.21066458266384266</v>
      </c>
      <c r="E53" t="s">
        <v>12</v>
      </c>
      <c r="F53" t="s">
        <v>104</v>
      </c>
      <c r="G53" s="3">
        <v>3.0783950617283953</v>
      </c>
      <c r="H53" s="3">
        <v>0.88424999999999998</v>
      </c>
      <c r="I53" t="s">
        <v>5</v>
      </c>
      <c r="J53" t="s">
        <v>5</v>
      </c>
      <c r="K53" s="2">
        <v>0.34451234436972306</v>
      </c>
      <c r="L53" t="s">
        <v>4</v>
      </c>
      <c r="N53">
        <v>9</v>
      </c>
      <c r="O53" s="3">
        <v>5.9908141354149169</v>
      </c>
      <c r="P53" s="3">
        <v>0.3</v>
      </c>
      <c r="Q53" s="3">
        <v>0</v>
      </c>
      <c r="R53" s="3">
        <v>0</v>
      </c>
      <c r="S53" s="3">
        <v>1</v>
      </c>
      <c r="T53" s="3">
        <v>0.95</v>
      </c>
      <c r="V53">
        <f t="shared" si="0"/>
        <v>3</v>
      </c>
    </row>
    <row r="54" spans="1:22" x14ac:dyDescent="0.2">
      <c r="A54">
        <v>26168</v>
      </c>
      <c r="B54" t="s">
        <v>41</v>
      </c>
      <c r="C54" t="s">
        <v>53</v>
      </c>
      <c r="D54" s="3">
        <v>-1.2941905711336756</v>
      </c>
      <c r="E54" t="s">
        <v>4</v>
      </c>
      <c r="F54" t="s">
        <v>105</v>
      </c>
      <c r="G54" s="3">
        <v>4.2393939393939393</v>
      </c>
      <c r="H54" s="3">
        <v>-0.44270999999999999</v>
      </c>
      <c r="I54" t="s">
        <v>7</v>
      </c>
      <c r="J54" t="s">
        <v>4</v>
      </c>
      <c r="K54" s="2">
        <v>0.64620457648763741</v>
      </c>
      <c r="L54" t="s">
        <v>7</v>
      </c>
      <c r="M54" t="s">
        <v>100</v>
      </c>
      <c r="N54">
        <v>4</v>
      </c>
      <c r="O54" s="3">
        <v>7.6347649724853408</v>
      </c>
      <c r="P54" s="3">
        <v>0.85</v>
      </c>
      <c r="Q54" s="3">
        <v>0</v>
      </c>
      <c r="R54" s="3">
        <v>0</v>
      </c>
      <c r="S54" s="3">
        <v>0</v>
      </c>
      <c r="T54" s="3">
        <v>0</v>
      </c>
      <c r="V54">
        <f t="shared" si="0"/>
        <v>1</v>
      </c>
    </row>
    <row r="55" spans="1:22" x14ac:dyDescent="0.2">
      <c r="A55">
        <v>28130</v>
      </c>
      <c r="B55" t="s">
        <v>41</v>
      </c>
      <c r="C55" t="s">
        <v>54</v>
      </c>
      <c r="D55" s="3">
        <v>-2.7269987279362624</v>
      </c>
      <c r="E55" t="s">
        <v>106</v>
      </c>
      <c r="F55" t="s">
        <v>104</v>
      </c>
      <c r="G55" s="3">
        <v>4.3419191919191924</v>
      </c>
      <c r="H55" s="3">
        <v>-0.70562999999999998</v>
      </c>
      <c r="I55" t="s">
        <v>7</v>
      </c>
      <c r="J55" t="s">
        <v>4</v>
      </c>
      <c r="K55" s="2">
        <v>0.55986351367539078</v>
      </c>
      <c r="L55" t="s">
        <v>7</v>
      </c>
      <c r="N55">
        <v>2</v>
      </c>
      <c r="O55" s="3">
        <v>7.6391653489206961</v>
      </c>
      <c r="P55" s="3">
        <v>1</v>
      </c>
      <c r="Q55" s="3">
        <v>0</v>
      </c>
      <c r="R55" s="3">
        <v>0</v>
      </c>
      <c r="S55" s="3">
        <v>0</v>
      </c>
      <c r="T55" s="3">
        <v>0.45</v>
      </c>
      <c r="V55">
        <f t="shared" si="0"/>
        <v>2</v>
      </c>
    </row>
    <row r="56" spans="1:22" x14ac:dyDescent="0.2">
      <c r="A56">
        <v>20860</v>
      </c>
      <c r="B56" t="s">
        <v>41</v>
      </c>
      <c r="C56" t="s">
        <v>55</v>
      </c>
      <c r="D56" s="3">
        <v>-1.5683541348360284</v>
      </c>
      <c r="E56" t="s">
        <v>4</v>
      </c>
      <c r="F56" t="s">
        <v>105</v>
      </c>
      <c r="G56" s="3">
        <v>4.3186868686868687</v>
      </c>
      <c r="H56" s="3">
        <v>-0.63780000000000003</v>
      </c>
      <c r="I56" t="s">
        <v>12</v>
      </c>
      <c r="J56" t="s">
        <v>4</v>
      </c>
      <c r="K56" s="2">
        <v>0.66770779150707649</v>
      </c>
      <c r="L56" t="s">
        <v>12</v>
      </c>
      <c r="M56" t="s">
        <v>100</v>
      </c>
      <c r="N56">
        <v>10</v>
      </c>
      <c r="O56" s="3">
        <v>8.4390473735431399</v>
      </c>
      <c r="P56" s="3">
        <v>0.15</v>
      </c>
      <c r="Q56" s="3">
        <v>1.75</v>
      </c>
      <c r="R56" s="3">
        <v>0</v>
      </c>
      <c r="S56" s="3">
        <v>0</v>
      </c>
      <c r="T56" s="3">
        <v>0.15</v>
      </c>
      <c r="V56">
        <f t="shared" si="0"/>
        <v>3</v>
      </c>
    </row>
    <row r="57" spans="1:22" x14ac:dyDescent="0.2">
      <c r="A57">
        <v>24056</v>
      </c>
      <c r="B57" t="s">
        <v>41</v>
      </c>
      <c r="C57" t="s">
        <v>123</v>
      </c>
      <c r="D57" s="3">
        <v>-1.8016323462331665</v>
      </c>
      <c r="E57" t="s">
        <v>106</v>
      </c>
      <c r="F57" t="s">
        <v>105</v>
      </c>
      <c r="G57" s="3">
        <v>4.5068253968253966</v>
      </c>
      <c r="H57" s="3">
        <v>-1.36846</v>
      </c>
      <c r="I57" t="s">
        <v>12</v>
      </c>
      <c r="J57" t="s">
        <v>7</v>
      </c>
      <c r="K57" s="2">
        <v>0.68931283420166145</v>
      </c>
      <c r="L57" t="s">
        <v>12</v>
      </c>
      <c r="M57" t="s">
        <v>100</v>
      </c>
      <c r="N57">
        <v>9</v>
      </c>
      <c r="O57" s="3">
        <v>8.3648939050699358</v>
      </c>
      <c r="P57" s="3">
        <v>0.95</v>
      </c>
      <c r="Q57" s="3">
        <v>1.1499999999999999</v>
      </c>
      <c r="R57" s="3">
        <v>0</v>
      </c>
      <c r="S57" s="3">
        <v>0</v>
      </c>
      <c r="T57" s="3">
        <v>0.55000000000000004</v>
      </c>
      <c r="V57">
        <f t="shared" si="0"/>
        <v>3</v>
      </c>
    </row>
    <row r="58" spans="1:22" x14ac:dyDescent="0.2">
      <c r="A58">
        <v>24531</v>
      </c>
      <c r="B58" t="s">
        <v>41</v>
      </c>
      <c r="C58" t="s">
        <v>56</v>
      </c>
      <c r="D58" s="3">
        <v>-3.1811286997472954</v>
      </c>
      <c r="E58" t="s">
        <v>106</v>
      </c>
      <c r="F58" t="s">
        <v>104</v>
      </c>
      <c r="G58" s="3">
        <v>4.0454861111111109</v>
      </c>
      <c r="H58" s="3">
        <v>-1.1534</v>
      </c>
      <c r="I58" t="s">
        <v>7</v>
      </c>
      <c r="J58" t="s">
        <v>4</v>
      </c>
      <c r="K58" s="2">
        <v>0.57670560539518234</v>
      </c>
      <c r="L58" t="s">
        <v>7</v>
      </c>
      <c r="N58">
        <v>9</v>
      </c>
      <c r="O58" s="3">
        <v>8.5395763194834871</v>
      </c>
      <c r="P58" s="3">
        <v>0.66666666666666663</v>
      </c>
      <c r="Q58" s="3">
        <v>0</v>
      </c>
      <c r="R58" s="3">
        <v>0</v>
      </c>
      <c r="S58" s="3">
        <v>0</v>
      </c>
      <c r="T58" s="3">
        <v>0</v>
      </c>
      <c r="V58">
        <f t="shared" si="0"/>
        <v>1</v>
      </c>
    </row>
    <row r="59" spans="1:22" x14ac:dyDescent="0.2">
      <c r="A59">
        <v>28003</v>
      </c>
      <c r="B59" t="s">
        <v>41</v>
      </c>
      <c r="C59" t="s">
        <v>57</v>
      </c>
      <c r="D59" s="3">
        <v>-1.6478174818886375</v>
      </c>
      <c r="E59" t="s">
        <v>4</v>
      </c>
      <c r="F59" t="s">
        <v>105</v>
      </c>
      <c r="G59" s="3">
        <v>3.9375</v>
      </c>
      <c r="H59" s="3">
        <v>-0.26782</v>
      </c>
      <c r="I59" t="s">
        <v>4</v>
      </c>
      <c r="J59" t="s">
        <v>4</v>
      </c>
      <c r="K59" s="2">
        <v>0.26083129234012098</v>
      </c>
      <c r="L59" t="s">
        <v>4</v>
      </c>
      <c r="M59" t="s">
        <v>97</v>
      </c>
      <c r="N59">
        <v>14</v>
      </c>
      <c r="O59" s="3">
        <v>6.2111440325390923</v>
      </c>
      <c r="P59" s="3">
        <v>0.05</v>
      </c>
      <c r="Q59" s="3">
        <v>0.4</v>
      </c>
      <c r="R59" s="3">
        <v>0.95</v>
      </c>
      <c r="S59" s="3">
        <v>0.9</v>
      </c>
      <c r="T59" s="3">
        <v>0.75</v>
      </c>
      <c r="V59">
        <f t="shared" si="0"/>
        <v>5</v>
      </c>
    </row>
    <row r="60" spans="1:22" x14ac:dyDescent="0.2">
      <c r="A60">
        <v>21189</v>
      </c>
      <c r="B60" t="s">
        <v>41</v>
      </c>
      <c r="C60" t="s">
        <v>58</v>
      </c>
      <c r="D60" s="3">
        <v>-0.80317925608557472</v>
      </c>
      <c r="E60" t="s">
        <v>4</v>
      </c>
      <c r="F60" t="s">
        <v>7</v>
      </c>
      <c r="G60" s="3">
        <v>4.3388888888888886</v>
      </c>
      <c r="H60" s="3">
        <v>-0.46306000000000003</v>
      </c>
      <c r="I60" t="s">
        <v>7</v>
      </c>
      <c r="J60" t="s">
        <v>4</v>
      </c>
      <c r="K60" s="2">
        <v>0.39973965091890412</v>
      </c>
      <c r="L60" t="s">
        <v>4</v>
      </c>
      <c r="M60" t="s">
        <v>99</v>
      </c>
      <c r="N60">
        <v>3</v>
      </c>
      <c r="O60" s="3">
        <v>6.0010606129733723</v>
      </c>
      <c r="P60" s="3">
        <v>0</v>
      </c>
      <c r="Q60" s="3">
        <v>0</v>
      </c>
      <c r="R60" s="3">
        <v>0</v>
      </c>
      <c r="S60" s="3">
        <v>0</v>
      </c>
      <c r="T60" s="3">
        <v>1</v>
      </c>
      <c r="V60">
        <f t="shared" si="0"/>
        <v>1</v>
      </c>
    </row>
    <row r="61" spans="1:22" x14ac:dyDescent="0.2">
      <c r="A61">
        <v>21945</v>
      </c>
      <c r="B61" t="s">
        <v>41</v>
      </c>
      <c r="C61" t="s">
        <v>59</v>
      </c>
      <c r="D61" s="3">
        <v>-1.6654902072357385</v>
      </c>
      <c r="E61" t="s">
        <v>106</v>
      </c>
      <c r="F61" t="s">
        <v>105</v>
      </c>
      <c r="G61" s="3">
        <v>4.427777777777778</v>
      </c>
      <c r="H61" s="3">
        <v>-0.95170999999999994</v>
      </c>
      <c r="I61" t="s">
        <v>12</v>
      </c>
      <c r="J61" t="s">
        <v>4</v>
      </c>
      <c r="K61" s="2">
        <v>0.78097961031927698</v>
      </c>
      <c r="L61" t="s">
        <v>12</v>
      </c>
      <c r="N61">
        <v>5</v>
      </c>
      <c r="O61" s="3">
        <v>9.3340436764686654</v>
      </c>
      <c r="P61" s="3">
        <v>1</v>
      </c>
      <c r="Q61" s="3">
        <v>1.85</v>
      </c>
      <c r="R61" s="3">
        <v>0</v>
      </c>
      <c r="S61" s="3">
        <v>0</v>
      </c>
      <c r="T61" s="3">
        <v>0</v>
      </c>
      <c r="V61">
        <f t="shared" si="0"/>
        <v>2</v>
      </c>
    </row>
    <row r="62" spans="1:22" x14ac:dyDescent="0.2">
      <c r="A62">
        <v>24843</v>
      </c>
      <c r="B62" t="s">
        <v>41</v>
      </c>
      <c r="C62" t="s">
        <v>60</v>
      </c>
      <c r="D62" s="3">
        <v>-0.48119370435078723</v>
      </c>
      <c r="E62" t="s">
        <v>4</v>
      </c>
      <c r="F62" t="s">
        <v>104</v>
      </c>
      <c r="G62" s="3">
        <v>3.158080808080808</v>
      </c>
      <c r="H62" s="3">
        <v>1.02261</v>
      </c>
      <c r="I62" t="s">
        <v>4</v>
      </c>
      <c r="J62" t="s">
        <v>4</v>
      </c>
      <c r="K62" s="2">
        <v>0.63946342101412557</v>
      </c>
      <c r="L62" t="s">
        <v>7</v>
      </c>
      <c r="M62" t="s">
        <v>100</v>
      </c>
      <c r="N62">
        <v>7</v>
      </c>
      <c r="O62" s="3">
        <v>7.7407378008837151</v>
      </c>
      <c r="P62" s="3">
        <v>0.9</v>
      </c>
      <c r="Q62" s="3">
        <v>0</v>
      </c>
      <c r="R62" s="3">
        <v>0</v>
      </c>
      <c r="S62" s="3">
        <v>0</v>
      </c>
      <c r="T62" s="3">
        <v>0.5</v>
      </c>
      <c r="V62">
        <f t="shared" si="0"/>
        <v>2</v>
      </c>
    </row>
    <row r="63" spans="1:22" x14ac:dyDescent="0.2">
      <c r="A63">
        <v>49002</v>
      </c>
      <c r="B63" t="s">
        <v>41</v>
      </c>
      <c r="C63" t="s">
        <v>61</v>
      </c>
      <c r="D63" s="3">
        <v>-2.6639363791671169</v>
      </c>
      <c r="E63" t="s">
        <v>106</v>
      </c>
      <c r="F63" t="s">
        <v>105</v>
      </c>
      <c r="G63" s="3">
        <v>4.4141414141414144</v>
      </c>
      <c r="H63" s="3">
        <v>-0.98065999999999998</v>
      </c>
      <c r="I63" t="s">
        <v>7</v>
      </c>
      <c r="J63" t="s">
        <v>4</v>
      </c>
      <c r="K63" s="2">
        <v>0.55648600434957429</v>
      </c>
      <c r="L63" t="s">
        <v>7</v>
      </c>
      <c r="N63">
        <v>13</v>
      </c>
      <c r="O63" s="3">
        <v>7.9361348686349498</v>
      </c>
      <c r="P63" s="3">
        <v>1</v>
      </c>
      <c r="Q63" s="3">
        <v>1.6</v>
      </c>
      <c r="R63" s="3">
        <v>0</v>
      </c>
      <c r="S63" s="3">
        <v>0.6</v>
      </c>
      <c r="T63" s="3">
        <v>0.1</v>
      </c>
      <c r="V63">
        <f t="shared" si="0"/>
        <v>4</v>
      </c>
    </row>
    <row r="64" spans="1:22" x14ac:dyDescent="0.2">
      <c r="A64">
        <v>49003</v>
      </c>
      <c r="B64" t="s">
        <v>41</v>
      </c>
      <c r="C64" t="s">
        <v>62</v>
      </c>
      <c r="D64" s="3">
        <v>-1.9245466264716182</v>
      </c>
      <c r="E64" t="s">
        <v>106</v>
      </c>
      <c r="F64" t="s">
        <v>105</v>
      </c>
      <c r="G64" s="3">
        <v>4.2914141414141413</v>
      </c>
      <c r="H64" s="3">
        <v>-0.62760000000000005</v>
      </c>
      <c r="I64" t="s">
        <v>7</v>
      </c>
      <c r="J64" t="s">
        <v>4</v>
      </c>
      <c r="K64" s="2">
        <v>0.49068711794966957</v>
      </c>
      <c r="L64" t="s">
        <v>7</v>
      </c>
      <c r="N64">
        <v>18</v>
      </c>
      <c r="O64" s="3">
        <v>7.3032867747679848</v>
      </c>
      <c r="P64" s="3">
        <v>0.9</v>
      </c>
      <c r="Q64" s="3">
        <v>1.75</v>
      </c>
      <c r="R64" s="3">
        <v>0.2</v>
      </c>
      <c r="S64" s="3">
        <v>0.85</v>
      </c>
      <c r="T64" s="3">
        <v>0.7</v>
      </c>
      <c r="V64">
        <f t="shared" si="0"/>
        <v>5</v>
      </c>
    </row>
    <row r="65" spans="1:22" x14ac:dyDescent="0.2">
      <c r="A65">
        <v>24459</v>
      </c>
      <c r="B65" t="s">
        <v>41</v>
      </c>
      <c r="C65" t="s">
        <v>63</v>
      </c>
      <c r="D65" s="3">
        <v>-1.868430684492687</v>
      </c>
      <c r="E65" t="s">
        <v>106</v>
      </c>
      <c r="F65" t="s">
        <v>105</v>
      </c>
      <c r="G65" s="3">
        <v>4.2668109668109668</v>
      </c>
      <c r="H65" s="3">
        <v>-0.83194999999999997</v>
      </c>
      <c r="I65" t="s">
        <v>7</v>
      </c>
      <c r="J65" t="s">
        <v>4</v>
      </c>
      <c r="K65" s="2">
        <v>0.67082569633017541</v>
      </c>
      <c r="L65" t="s">
        <v>12</v>
      </c>
      <c r="M65" t="s">
        <v>100</v>
      </c>
      <c r="N65">
        <v>8</v>
      </c>
      <c r="O65" s="3">
        <v>8.410847165016099</v>
      </c>
      <c r="P65" s="3">
        <v>0.9</v>
      </c>
      <c r="Q65" s="3">
        <v>0.8</v>
      </c>
      <c r="R65" s="3">
        <v>0</v>
      </c>
      <c r="S65" s="3">
        <v>0</v>
      </c>
      <c r="T65" s="3">
        <v>0.5</v>
      </c>
      <c r="V65">
        <f t="shared" si="0"/>
        <v>3</v>
      </c>
    </row>
    <row r="66" spans="1:22" x14ac:dyDescent="0.2">
      <c r="A66">
        <v>20657</v>
      </c>
      <c r="B66" t="s">
        <v>41</v>
      </c>
      <c r="C66" t="s">
        <v>64</v>
      </c>
      <c r="D66" s="3">
        <v>-1.7289332277134619</v>
      </c>
      <c r="E66" t="s">
        <v>106</v>
      </c>
      <c r="F66" t="s">
        <v>7</v>
      </c>
      <c r="G66" s="3">
        <v>4.5191919191919192</v>
      </c>
      <c r="H66" s="3">
        <v>-0.87624999999999997</v>
      </c>
      <c r="I66" t="s">
        <v>12</v>
      </c>
      <c r="J66" t="s">
        <v>7</v>
      </c>
      <c r="K66" s="2">
        <v>0.75490570116736477</v>
      </c>
      <c r="L66" t="s">
        <v>12</v>
      </c>
      <c r="N66">
        <v>6</v>
      </c>
      <c r="O66" s="3">
        <v>8.4993032479972275</v>
      </c>
      <c r="P66" s="3">
        <v>1</v>
      </c>
      <c r="Q66" s="3">
        <v>0.75</v>
      </c>
      <c r="R66" s="3">
        <v>0</v>
      </c>
      <c r="S66" s="3">
        <v>0</v>
      </c>
      <c r="T66" s="3">
        <v>0</v>
      </c>
      <c r="V66">
        <f t="shared" si="0"/>
        <v>2</v>
      </c>
    </row>
    <row r="67" spans="1:22" x14ac:dyDescent="0.2">
      <c r="A67">
        <v>6405</v>
      </c>
      <c r="B67" t="s">
        <v>41</v>
      </c>
      <c r="C67" t="s">
        <v>65</v>
      </c>
      <c r="D67" s="3">
        <v>-2.1947333691117392</v>
      </c>
      <c r="E67" t="s">
        <v>106</v>
      </c>
      <c r="F67" t="s">
        <v>7</v>
      </c>
      <c r="G67" s="3">
        <v>4.6727272727272728</v>
      </c>
      <c r="H67" s="3">
        <v>-1.26071</v>
      </c>
      <c r="I67" t="s">
        <v>12</v>
      </c>
      <c r="J67" t="s">
        <v>7</v>
      </c>
      <c r="K67" s="2">
        <v>0.72166350479661212</v>
      </c>
      <c r="L67" t="s">
        <v>12</v>
      </c>
      <c r="N67">
        <v>7</v>
      </c>
      <c r="O67" s="3">
        <v>8.8109152240529607</v>
      </c>
      <c r="P67" s="3">
        <v>1</v>
      </c>
      <c r="Q67" s="3">
        <v>1.4</v>
      </c>
      <c r="R67" s="3">
        <v>0</v>
      </c>
      <c r="S67" s="3">
        <v>0</v>
      </c>
      <c r="T67" s="3">
        <v>0</v>
      </c>
      <c r="V67">
        <f t="shared" ref="V67:V102" si="1">COUNTIF(P67:T67,"&gt;0")</f>
        <v>2</v>
      </c>
    </row>
    <row r="68" spans="1:22" x14ac:dyDescent="0.2">
      <c r="A68">
        <v>1753</v>
      </c>
      <c r="B68" t="s">
        <v>41</v>
      </c>
      <c r="C68" t="s">
        <v>66</v>
      </c>
      <c r="D68" s="3">
        <v>2.8631491888404081E-2</v>
      </c>
      <c r="E68" t="s">
        <v>12</v>
      </c>
      <c r="F68" t="s">
        <v>105</v>
      </c>
      <c r="G68" s="3">
        <v>4.4863636363636363</v>
      </c>
      <c r="H68" s="3">
        <v>0.28362999999999999</v>
      </c>
      <c r="I68" t="s">
        <v>12</v>
      </c>
      <c r="J68" t="s">
        <v>7</v>
      </c>
      <c r="K68" s="2">
        <v>0.87824646826393238</v>
      </c>
      <c r="L68" t="s">
        <v>12</v>
      </c>
      <c r="N68">
        <v>5</v>
      </c>
      <c r="O68" s="3">
        <v>7.8965203374101165</v>
      </c>
      <c r="P68" s="3">
        <v>1</v>
      </c>
      <c r="Q68" s="3">
        <v>0.05</v>
      </c>
      <c r="R68" s="3">
        <v>0</v>
      </c>
      <c r="S68" s="3">
        <v>0</v>
      </c>
      <c r="T68" s="3">
        <v>0</v>
      </c>
      <c r="V68">
        <f t="shared" si="1"/>
        <v>2</v>
      </c>
    </row>
    <row r="69" spans="1:22" x14ac:dyDescent="0.2">
      <c r="A69">
        <v>16275</v>
      </c>
      <c r="B69" t="s">
        <v>41</v>
      </c>
      <c r="C69" t="s">
        <v>67</v>
      </c>
      <c r="D69" s="3">
        <v>-0.64715695783446281</v>
      </c>
      <c r="E69" t="s">
        <v>4</v>
      </c>
      <c r="F69" t="s">
        <v>104</v>
      </c>
      <c r="G69" s="3">
        <v>3.2252525252525257</v>
      </c>
      <c r="H69" s="3">
        <v>1.6737899999999999</v>
      </c>
      <c r="I69" t="s">
        <v>5</v>
      </c>
      <c r="J69" t="s">
        <v>5</v>
      </c>
      <c r="K69" s="2">
        <v>0.43762395052283337</v>
      </c>
      <c r="L69" t="s">
        <v>7</v>
      </c>
      <c r="M69" t="s">
        <v>99</v>
      </c>
      <c r="N69">
        <v>6</v>
      </c>
      <c r="O69" s="3">
        <v>6.2133284374747326</v>
      </c>
      <c r="P69" s="3">
        <v>0.1</v>
      </c>
      <c r="Q69" s="3">
        <v>0</v>
      </c>
      <c r="R69" s="3">
        <v>0</v>
      </c>
      <c r="S69" s="3">
        <v>0</v>
      </c>
      <c r="T69" s="3">
        <v>0.85</v>
      </c>
      <c r="V69">
        <f t="shared" si="1"/>
        <v>2</v>
      </c>
    </row>
    <row r="70" spans="1:22" x14ac:dyDescent="0.2">
      <c r="A70">
        <v>1678</v>
      </c>
      <c r="B70" t="s">
        <v>41</v>
      </c>
      <c r="C70" t="s">
        <v>68</v>
      </c>
      <c r="D70" s="3">
        <v>-0.23337473200691503</v>
      </c>
      <c r="E70" t="s">
        <v>4</v>
      </c>
      <c r="F70" t="s">
        <v>7</v>
      </c>
      <c r="G70" s="3">
        <v>4.1022727272727275</v>
      </c>
      <c r="H70" s="3">
        <v>-0.17893000000000001</v>
      </c>
      <c r="I70" t="s">
        <v>7</v>
      </c>
      <c r="J70" t="s">
        <v>7</v>
      </c>
      <c r="K70" s="2">
        <v>0.7236336377190512</v>
      </c>
      <c r="L70" t="s">
        <v>12</v>
      </c>
      <c r="N70">
        <v>4</v>
      </c>
      <c r="O70" s="3">
        <v>8.3672764640286843</v>
      </c>
      <c r="P70" s="3">
        <v>0.95</v>
      </c>
      <c r="Q70" s="3">
        <v>0</v>
      </c>
      <c r="R70" s="3">
        <v>0</v>
      </c>
      <c r="S70" s="3">
        <v>0</v>
      </c>
      <c r="T70" s="3">
        <v>0</v>
      </c>
      <c r="V70">
        <f t="shared" si="1"/>
        <v>1</v>
      </c>
    </row>
    <row r="71" spans="1:22" x14ac:dyDescent="0.2">
      <c r="A71">
        <v>25006</v>
      </c>
      <c r="B71" t="s">
        <v>41</v>
      </c>
      <c r="C71" t="s">
        <v>69</v>
      </c>
      <c r="D71" s="3">
        <v>-0.4686182296938402</v>
      </c>
      <c r="E71" t="s">
        <v>4</v>
      </c>
      <c r="F71" t="s">
        <v>105</v>
      </c>
      <c r="G71" s="3">
        <v>3.468686868686869</v>
      </c>
      <c r="H71" s="3">
        <v>0.45366000000000001</v>
      </c>
      <c r="I71" t="s">
        <v>4</v>
      </c>
      <c r="J71" t="s">
        <v>4</v>
      </c>
      <c r="K71" s="2">
        <v>0.49599255052417279</v>
      </c>
      <c r="L71" t="s">
        <v>7</v>
      </c>
      <c r="N71">
        <v>7</v>
      </c>
      <c r="O71" s="3">
        <v>6.7057363961461212</v>
      </c>
      <c r="P71" s="3">
        <v>0.55000000000000004</v>
      </c>
      <c r="Q71" s="3">
        <v>0</v>
      </c>
      <c r="R71" s="3">
        <v>0</v>
      </c>
      <c r="S71" s="3">
        <v>0.1</v>
      </c>
      <c r="T71" s="3">
        <v>1</v>
      </c>
      <c r="V71">
        <f t="shared" si="1"/>
        <v>3</v>
      </c>
    </row>
    <row r="72" spans="1:22" x14ac:dyDescent="0.2">
      <c r="A72">
        <v>11189</v>
      </c>
      <c r="B72" t="s">
        <v>41</v>
      </c>
      <c r="C72" t="s">
        <v>70</v>
      </c>
      <c r="D72" s="3">
        <v>-2.3919080439021245</v>
      </c>
      <c r="E72" t="s">
        <v>106</v>
      </c>
      <c r="F72" t="s">
        <v>7</v>
      </c>
      <c r="G72" s="3">
        <v>4.5535353535353531</v>
      </c>
      <c r="H72" s="3">
        <v>-1.12365</v>
      </c>
      <c r="I72" t="s">
        <v>12</v>
      </c>
      <c r="J72" t="s">
        <v>7</v>
      </c>
      <c r="K72" s="2">
        <v>0.658066411781418</v>
      </c>
      <c r="L72" t="s">
        <v>12</v>
      </c>
      <c r="M72" t="s">
        <v>100</v>
      </c>
      <c r="N72">
        <v>7</v>
      </c>
      <c r="O72" s="3">
        <v>8.8178681621662953</v>
      </c>
      <c r="P72" s="3">
        <v>1</v>
      </c>
      <c r="Q72" s="3">
        <v>0.6</v>
      </c>
      <c r="R72" s="3">
        <v>0</v>
      </c>
      <c r="S72" s="3">
        <v>0</v>
      </c>
      <c r="T72" s="3">
        <v>0</v>
      </c>
      <c r="V72">
        <f t="shared" si="1"/>
        <v>2</v>
      </c>
    </row>
    <row r="73" spans="1:22" x14ac:dyDescent="0.2">
      <c r="A73">
        <v>22782</v>
      </c>
      <c r="B73" t="s">
        <v>41</v>
      </c>
      <c r="C73" t="s">
        <v>121</v>
      </c>
      <c r="D73" s="3">
        <v>-2.8624721360836793</v>
      </c>
      <c r="E73" t="s">
        <v>106</v>
      </c>
      <c r="F73" t="s">
        <v>105</v>
      </c>
      <c r="G73" s="3">
        <v>4.4666666666666668</v>
      </c>
      <c r="H73" s="3">
        <v>-1.0844400000000001</v>
      </c>
      <c r="I73" t="s">
        <v>7</v>
      </c>
      <c r="J73" t="s">
        <v>4</v>
      </c>
      <c r="K73" s="2">
        <v>0.54661418448427757</v>
      </c>
      <c r="L73" t="s">
        <v>7</v>
      </c>
      <c r="N73">
        <v>7</v>
      </c>
      <c r="O73" s="3">
        <v>8.1970633678531151</v>
      </c>
      <c r="P73" s="3">
        <v>0.5</v>
      </c>
      <c r="Q73" s="3">
        <v>0.70000000000000007</v>
      </c>
      <c r="R73" s="3">
        <v>0</v>
      </c>
      <c r="S73" s="3">
        <v>0</v>
      </c>
      <c r="T73" s="3">
        <v>0.3</v>
      </c>
      <c r="V73">
        <f t="shared" si="1"/>
        <v>3</v>
      </c>
    </row>
    <row r="74" spans="1:22" x14ac:dyDescent="0.2">
      <c r="A74">
        <v>2499</v>
      </c>
      <c r="B74" t="s">
        <v>41</v>
      </c>
      <c r="C74" t="s">
        <v>71</v>
      </c>
      <c r="D74" s="3">
        <v>0.55205953418788434</v>
      </c>
      <c r="E74" t="s">
        <v>12</v>
      </c>
      <c r="F74" t="s">
        <v>7</v>
      </c>
      <c r="G74" s="3">
        <v>3.8252525252525249</v>
      </c>
      <c r="H74" s="3">
        <v>0.74238999999999999</v>
      </c>
      <c r="I74" t="s">
        <v>7</v>
      </c>
      <c r="J74" t="s">
        <v>4</v>
      </c>
      <c r="K74" s="2">
        <v>0.75882216472809516</v>
      </c>
      <c r="L74" t="s">
        <v>12</v>
      </c>
      <c r="N74">
        <v>3</v>
      </c>
      <c r="O74" s="3">
        <v>8.0101870744589316</v>
      </c>
      <c r="P74" s="3">
        <v>1</v>
      </c>
      <c r="Q74" s="3">
        <v>0</v>
      </c>
      <c r="R74" s="3">
        <v>0</v>
      </c>
      <c r="S74" s="3">
        <v>0</v>
      </c>
      <c r="T74" s="3">
        <v>0</v>
      </c>
      <c r="V74">
        <f t="shared" si="1"/>
        <v>1</v>
      </c>
    </row>
    <row r="75" spans="1:22" x14ac:dyDescent="0.2">
      <c r="A75">
        <v>27416</v>
      </c>
      <c r="B75" t="s">
        <v>41</v>
      </c>
      <c r="C75" t="s">
        <v>122</v>
      </c>
      <c r="D75" s="3">
        <v>-1.6572152562290177</v>
      </c>
      <c r="E75" t="s">
        <v>106</v>
      </c>
      <c r="F75" t="s">
        <v>7</v>
      </c>
      <c r="G75" s="3">
        <v>4.9000000000000004</v>
      </c>
      <c r="H75" s="3">
        <v>-1.3438399999999999</v>
      </c>
      <c r="I75" t="s">
        <v>12</v>
      </c>
      <c r="J75" t="s">
        <v>12</v>
      </c>
      <c r="K75" s="2">
        <v>0.74499415971431693</v>
      </c>
      <c r="L75" t="s">
        <v>12</v>
      </c>
      <c r="N75">
        <v>5</v>
      </c>
      <c r="O75" s="3">
        <v>8.8911801441127576</v>
      </c>
      <c r="P75" s="3">
        <v>1</v>
      </c>
      <c r="Q75" s="3">
        <v>0.7</v>
      </c>
      <c r="R75" s="3">
        <v>0</v>
      </c>
      <c r="S75" s="3">
        <v>0.1</v>
      </c>
      <c r="T75" s="3">
        <v>0</v>
      </c>
      <c r="V75">
        <f t="shared" si="1"/>
        <v>3</v>
      </c>
    </row>
    <row r="76" spans="1:22" x14ac:dyDescent="0.2">
      <c r="A76">
        <v>5350</v>
      </c>
      <c r="B76" t="s">
        <v>41</v>
      </c>
      <c r="C76" t="s">
        <v>72</v>
      </c>
      <c r="D76" s="3">
        <v>-2.1029280466970559</v>
      </c>
      <c r="E76" t="s">
        <v>106</v>
      </c>
      <c r="F76" t="s">
        <v>7</v>
      </c>
      <c r="G76" s="3">
        <v>4.6444444444444448</v>
      </c>
      <c r="H76" s="3">
        <v>-1.0788500000000001</v>
      </c>
      <c r="I76" t="s">
        <v>12</v>
      </c>
      <c r="J76" t="s">
        <v>7</v>
      </c>
      <c r="K76" s="2">
        <v>0.73777998245565168</v>
      </c>
      <c r="L76" t="s">
        <v>12</v>
      </c>
      <c r="N76">
        <v>5</v>
      </c>
      <c r="O76" s="3">
        <v>9.1528713912115762</v>
      </c>
      <c r="P76" s="3">
        <v>1</v>
      </c>
      <c r="Q76" s="3">
        <v>1.5263157894736841</v>
      </c>
      <c r="R76" s="3">
        <v>0</v>
      </c>
      <c r="S76" s="3">
        <v>0</v>
      </c>
      <c r="T76" s="3">
        <v>0</v>
      </c>
      <c r="V76">
        <f t="shared" si="1"/>
        <v>2</v>
      </c>
    </row>
    <row r="77" spans="1:22" x14ac:dyDescent="0.2">
      <c r="A77">
        <v>20633</v>
      </c>
      <c r="B77" t="s">
        <v>41</v>
      </c>
      <c r="C77" t="s">
        <v>73</v>
      </c>
      <c r="D77" s="3">
        <v>-1.6484790120727579</v>
      </c>
      <c r="E77" t="s">
        <v>4</v>
      </c>
      <c r="F77" t="s">
        <v>7</v>
      </c>
      <c r="G77" s="3">
        <v>4.6154040404040408</v>
      </c>
      <c r="H77" s="3">
        <v>-1.01369</v>
      </c>
      <c r="I77" t="s">
        <v>12</v>
      </c>
      <c r="J77" t="s">
        <v>7</v>
      </c>
      <c r="K77" s="2">
        <v>0.75630113221966977</v>
      </c>
      <c r="L77" t="s">
        <v>12</v>
      </c>
      <c r="N77">
        <v>3</v>
      </c>
      <c r="O77" s="3">
        <v>9.2649413751163365</v>
      </c>
      <c r="P77" s="3">
        <v>1</v>
      </c>
      <c r="Q77" s="3">
        <v>0.6</v>
      </c>
      <c r="R77" s="3">
        <v>0</v>
      </c>
      <c r="S77" s="3">
        <v>0</v>
      </c>
      <c r="T77" s="3">
        <v>0</v>
      </c>
      <c r="V77">
        <f t="shared" si="1"/>
        <v>2</v>
      </c>
    </row>
    <row r="78" spans="1:22" x14ac:dyDescent="0.2">
      <c r="A78">
        <v>23515</v>
      </c>
      <c r="B78" t="s">
        <v>41</v>
      </c>
      <c r="C78" t="s">
        <v>74</v>
      </c>
      <c r="D78" s="3">
        <v>-2.3817881502937133</v>
      </c>
      <c r="E78" t="s">
        <v>106</v>
      </c>
      <c r="F78" t="s">
        <v>105</v>
      </c>
      <c r="G78" s="3">
        <v>4.3646464646464649</v>
      </c>
      <c r="H78" s="3">
        <v>-0.87553999999999998</v>
      </c>
      <c r="I78" t="s">
        <v>12</v>
      </c>
      <c r="J78" t="s">
        <v>4</v>
      </c>
      <c r="K78" s="2">
        <v>0.55284092578233113</v>
      </c>
      <c r="L78" t="s">
        <v>7</v>
      </c>
      <c r="N78">
        <v>11</v>
      </c>
      <c r="O78" s="3">
        <v>8.1597166182818128</v>
      </c>
      <c r="P78" s="3">
        <v>0.3</v>
      </c>
      <c r="Q78" s="3">
        <v>0.9</v>
      </c>
      <c r="R78" s="3">
        <v>0</v>
      </c>
      <c r="S78" s="3">
        <v>0.2</v>
      </c>
      <c r="T78" s="3">
        <v>0.1</v>
      </c>
      <c r="V78">
        <f t="shared" si="1"/>
        <v>4</v>
      </c>
    </row>
    <row r="79" spans="1:22" x14ac:dyDescent="0.2">
      <c r="A79">
        <v>4284</v>
      </c>
      <c r="B79" t="s">
        <v>41</v>
      </c>
      <c r="C79" t="s">
        <v>75</v>
      </c>
      <c r="D79" s="3">
        <v>-1.9642844477334656</v>
      </c>
      <c r="E79" t="s">
        <v>106</v>
      </c>
      <c r="F79" t="s">
        <v>7</v>
      </c>
      <c r="G79" s="3">
        <v>4.66161616161616</v>
      </c>
      <c r="H79" s="3">
        <v>-0.92627999999999999</v>
      </c>
      <c r="I79" t="s">
        <v>12</v>
      </c>
      <c r="J79" t="s">
        <v>4</v>
      </c>
      <c r="K79" s="2">
        <v>0.6105113012796759</v>
      </c>
      <c r="L79" t="s">
        <v>7</v>
      </c>
      <c r="M79" t="s">
        <v>100</v>
      </c>
      <c r="N79">
        <v>3</v>
      </c>
      <c r="O79" s="3">
        <v>7.9223864312370758</v>
      </c>
      <c r="P79" s="3">
        <v>0.95</v>
      </c>
      <c r="Q79" s="3">
        <v>0</v>
      </c>
      <c r="R79" s="3">
        <v>0</v>
      </c>
      <c r="S79" s="3">
        <v>0</v>
      </c>
      <c r="T79" s="3">
        <v>0</v>
      </c>
      <c r="V79">
        <f t="shared" si="1"/>
        <v>1</v>
      </c>
    </row>
    <row r="80" spans="1:22" x14ac:dyDescent="0.2">
      <c r="A80">
        <v>16456</v>
      </c>
      <c r="B80" t="s">
        <v>41</v>
      </c>
      <c r="C80" t="s">
        <v>76</v>
      </c>
      <c r="D80" s="3">
        <v>-0.65104645201883593</v>
      </c>
      <c r="E80" t="s">
        <v>4</v>
      </c>
      <c r="F80" t="s">
        <v>105</v>
      </c>
      <c r="G80" s="3">
        <v>4.5454545454545459</v>
      </c>
      <c r="H80" s="3">
        <v>-2.4590000000000001E-2</v>
      </c>
      <c r="I80" t="s">
        <v>7</v>
      </c>
      <c r="J80" t="s">
        <v>7</v>
      </c>
      <c r="K80" s="2">
        <v>0.40790308412069703</v>
      </c>
      <c r="L80" t="s">
        <v>4</v>
      </c>
      <c r="M80" t="s">
        <v>99</v>
      </c>
      <c r="N80">
        <v>5</v>
      </c>
      <c r="O80" s="3">
        <v>5.4331699678778742</v>
      </c>
      <c r="P80" s="3">
        <v>5.5555555555555552E-2</v>
      </c>
      <c r="Q80" s="3">
        <v>0</v>
      </c>
      <c r="R80" s="3">
        <v>0</v>
      </c>
      <c r="S80" s="3">
        <v>0</v>
      </c>
      <c r="T80" s="3">
        <v>1</v>
      </c>
      <c r="V80">
        <f t="shared" si="1"/>
        <v>2</v>
      </c>
    </row>
    <row r="81" spans="1:22" x14ac:dyDescent="0.2">
      <c r="A81">
        <v>24295</v>
      </c>
      <c r="B81" t="s">
        <v>41</v>
      </c>
      <c r="C81" t="s">
        <v>120</v>
      </c>
      <c r="D81" s="3">
        <v>-2.2518119729937993</v>
      </c>
      <c r="E81" t="s">
        <v>106</v>
      </c>
      <c r="F81" t="s">
        <v>105</v>
      </c>
      <c r="G81" s="3">
        <v>4.6575000000000006</v>
      </c>
      <c r="H81" s="3">
        <v>-0.94979999999999998</v>
      </c>
      <c r="I81" t="s">
        <v>12</v>
      </c>
      <c r="J81" t="s">
        <v>7</v>
      </c>
      <c r="K81" s="2">
        <v>0.6862037868019174</v>
      </c>
      <c r="L81" t="s">
        <v>12</v>
      </c>
      <c r="M81" t="s">
        <v>100</v>
      </c>
      <c r="N81">
        <v>7</v>
      </c>
      <c r="O81" s="3">
        <v>8.7114774288184087</v>
      </c>
      <c r="P81" s="3">
        <v>1</v>
      </c>
      <c r="Q81" s="3">
        <v>0.8</v>
      </c>
      <c r="R81" s="3">
        <v>0</v>
      </c>
      <c r="S81" s="3">
        <v>0</v>
      </c>
      <c r="T81" s="3">
        <v>0</v>
      </c>
      <c r="V81">
        <f t="shared" si="1"/>
        <v>2</v>
      </c>
    </row>
    <row r="82" spans="1:22" x14ac:dyDescent="0.2">
      <c r="A82">
        <v>18825</v>
      </c>
      <c r="B82" t="s">
        <v>41</v>
      </c>
      <c r="C82" t="s">
        <v>77</v>
      </c>
      <c r="D82" s="3">
        <v>-2.3245110915135041</v>
      </c>
      <c r="E82" t="s">
        <v>106</v>
      </c>
      <c r="F82" t="s">
        <v>105</v>
      </c>
      <c r="G82" s="3">
        <v>4.713636363636363</v>
      </c>
      <c r="H82" s="3">
        <v>-0.85602999999999996</v>
      </c>
      <c r="I82" t="s">
        <v>12</v>
      </c>
      <c r="J82" t="s">
        <v>7</v>
      </c>
      <c r="K82" s="2">
        <v>0.65423180412897275</v>
      </c>
      <c r="L82" t="s">
        <v>12</v>
      </c>
      <c r="M82" t="s">
        <v>100</v>
      </c>
      <c r="N82">
        <v>4</v>
      </c>
      <c r="O82" s="3">
        <v>8.519282847470544</v>
      </c>
      <c r="P82" s="3">
        <v>1</v>
      </c>
      <c r="Q82" s="3">
        <v>0.45</v>
      </c>
      <c r="R82" s="3">
        <v>0</v>
      </c>
      <c r="S82" s="3">
        <v>0</v>
      </c>
      <c r="T82" s="3">
        <v>0</v>
      </c>
      <c r="V82">
        <f t="shared" si="1"/>
        <v>2</v>
      </c>
    </row>
    <row r="83" spans="1:22" x14ac:dyDescent="0.2">
      <c r="A83">
        <v>28986</v>
      </c>
      <c r="B83" t="s">
        <v>2</v>
      </c>
      <c r="C83" t="s">
        <v>78</v>
      </c>
      <c r="D83" s="3">
        <v>-1.6270717410821345</v>
      </c>
      <c r="E83" t="s">
        <v>4</v>
      </c>
      <c r="F83" t="s">
        <v>104</v>
      </c>
      <c r="G83" s="3">
        <v>3.7083333333333335</v>
      </c>
      <c r="H83" s="3">
        <v>0.10632999999999999</v>
      </c>
      <c r="I83" t="s">
        <v>7</v>
      </c>
      <c r="J83" t="s">
        <v>4</v>
      </c>
      <c r="K83" s="2">
        <v>0.37505173280045351</v>
      </c>
      <c r="L83" t="s">
        <v>4</v>
      </c>
      <c r="M83" t="s">
        <v>99</v>
      </c>
      <c r="N83">
        <v>7</v>
      </c>
      <c r="O83" s="3">
        <v>6.6729132430651426</v>
      </c>
      <c r="P83" s="3">
        <v>0.3</v>
      </c>
      <c r="Q83" s="3">
        <v>0</v>
      </c>
      <c r="R83" s="3">
        <v>0</v>
      </c>
      <c r="S83" s="3">
        <v>0.15</v>
      </c>
      <c r="T83" s="3">
        <v>1</v>
      </c>
      <c r="V83">
        <f t="shared" si="1"/>
        <v>3</v>
      </c>
    </row>
    <row r="84" spans="1:22" x14ac:dyDescent="0.2">
      <c r="A84">
        <v>34859</v>
      </c>
      <c r="B84" t="s">
        <v>2</v>
      </c>
      <c r="C84" t="s">
        <v>130</v>
      </c>
      <c r="D84" s="3">
        <v>-4.9218022670181591E-2</v>
      </c>
      <c r="E84" t="s">
        <v>12</v>
      </c>
      <c r="F84" t="s">
        <v>104</v>
      </c>
      <c r="G84" s="3" t="s">
        <v>108</v>
      </c>
      <c r="H84" s="3">
        <v>1.5811900000000001</v>
      </c>
      <c r="I84" t="s">
        <v>4</v>
      </c>
      <c r="J84" t="s">
        <v>5</v>
      </c>
      <c r="K84" s="2">
        <v>0.36425345298375233</v>
      </c>
      <c r="L84" t="s">
        <v>4</v>
      </c>
      <c r="N84">
        <v>4</v>
      </c>
      <c r="O84" s="3">
        <v>3.9879485552144884</v>
      </c>
      <c r="P84" s="3">
        <v>0</v>
      </c>
      <c r="Q84" s="3">
        <v>0</v>
      </c>
      <c r="R84" s="3">
        <v>0.33333333333333331</v>
      </c>
      <c r="S84" s="3">
        <v>0</v>
      </c>
      <c r="T84" s="3">
        <v>0.88888888888888884</v>
      </c>
      <c r="V84">
        <f t="shared" si="1"/>
        <v>2</v>
      </c>
    </row>
    <row r="85" spans="1:22" x14ac:dyDescent="0.2">
      <c r="A85">
        <v>29844</v>
      </c>
      <c r="B85" t="s">
        <v>2</v>
      </c>
      <c r="C85" t="s">
        <v>79</v>
      </c>
      <c r="D85" s="3">
        <v>-3.7713170813514656E-2</v>
      </c>
      <c r="E85" t="s">
        <v>12</v>
      </c>
      <c r="F85" t="s">
        <v>7</v>
      </c>
      <c r="G85" s="3">
        <v>4.791666666666667</v>
      </c>
      <c r="H85" s="3">
        <v>-0.20150999999999999</v>
      </c>
      <c r="I85" t="s">
        <v>12</v>
      </c>
      <c r="J85" t="s">
        <v>7</v>
      </c>
      <c r="K85" s="2">
        <v>0.57721147851483623</v>
      </c>
      <c r="L85" t="s">
        <v>7</v>
      </c>
      <c r="N85">
        <v>5</v>
      </c>
      <c r="O85" s="3">
        <v>6.8914997883901679</v>
      </c>
      <c r="P85" s="3">
        <v>1</v>
      </c>
      <c r="Q85" s="3">
        <v>0</v>
      </c>
      <c r="R85" s="3">
        <v>0</v>
      </c>
      <c r="S85" s="3">
        <v>0</v>
      </c>
      <c r="T85" s="3">
        <v>1</v>
      </c>
      <c r="V85">
        <f t="shared" si="1"/>
        <v>2</v>
      </c>
    </row>
    <row r="86" spans="1:22" x14ac:dyDescent="0.2">
      <c r="A86">
        <v>34545</v>
      </c>
      <c r="B86" t="s">
        <v>2</v>
      </c>
      <c r="C86" t="s">
        <v>80</v>
      </c>
      <c r="D86" s="3">
        <v>0.43018931439039293</v>
      </c>
      <c r="E86" t="s">
        <v>12</v>
      </c>
      <c r="F86" t="s">
        <v>104</v>
      </c>
      <c r="G86" s="3">
        <v>2.4166666666666665</v>
      </c>
      <c r="H86" s="3">
        <v>1.1875800000000001</v>
      </c>
      <c r="I86" t="s">
        <v>5</v>
      </c>
      <c r="J86" t="s">
        <v>5</v>
      </c>
      <c r="K86" s="2">
        <v>0.11924495048081094</v>
      </c>
      <c r="L86" t="s">
        <v>5</v>
      </c>
      <c r="N86">
        <v>8</v>
      </c>
      <c r="O86" s="3">
        <v>3.4953743914469073</v>
      </c>
      <c r="P86" s="3">
        <v>0</v>
      </c>
      <c r="Q86" s="3">
        <v>0</v>
      </c>
      <c r="R86" s="3">
        <v>1.5</v>
      </c>
      <c r="S86" s="3">
        <v>1</v>
      </c>
      <c r="T86" s="3">
        <v>1</v>
      </c>
      <c r="V86">
        <f t="shared" si="1"/>
        <v>3</v>
      </c>
    </row>
    <row r="87" spans="1:22" x14ac:dyDescent="0.2">
      <c r="A87">
        <v>28806</v>
      </c>
      <c r="B87" t="s">
        <v>2</v>
      </c>
      <c r="C87" t="s">
        <v>81</v>
      </c>
      <c r="D87" s="3">
        <v>-0.58838248628392475</v>
      </c>
      <c r="E87" t="s">
        <v>4</v>
      </c>
      <c r="F87" t="s">
        <v>105</v>
      </c>
      <c r="G87" s="3">
        <v>4</v>
      </c>
      <c r="H87" s="3">
        <v>0.87363000000000002</v>
      </c>
      <c r="I87" t="s">
        <v>7</v>
      </c>
      <c r="J87" t="s">
        <v>4</v>
      </c>
      <c r="K87" s="2">
        <v>0.40748681660361774</v>
      </c>
      <c r="L87" t="s">
        <v>4</v>
      </c>
      <c r="M87" t="s">
        <v>99</v>
      </c>
      <c r="N87">
        <v>6</v>
      </c>
      <c r="O87" s="3">
        <v>5.9286647637541572</v>
      </c>
      <c r="P87" s="3">
        <v>0.05</v>
      </c>
      <c r="Q87" s="3">
        <v>0</v>
      </c>
      <c r="R87" s="3">
        <v>0</v>
      </c>
      <c r="S87" s="3">
        <v>0</v>
      </c>
      <c r="T87" s="3">
        <v>1</v>
      </c>
      <c r="V87">
        <f t="shared" si="1"/>
        <v>2</v>
      </c>
    </row>
    <row r="88" spans="1:22" x14ac:dyDescent="0.2">
      <c r="A88">
        <v>29153</v>
      </c>
      <c r="B88" t="s">
        <v>2</v>
      </c>
      <c r="C88" t="s">
        <v>128</v>
      </c>
      <c r="D88" s="3">
        <v>-2.9586073148417751</v>
      </c>
      <c r="E88" t="s">
        <v>106</v>
      </c>
      <c r="F88" t="s">
        <v>105</v>
      </c>
      <c r="G88" s="3" t="s">
        <v>108</v>
      </c>
      <c r="H88" s="3">
        <v>-1.0045900000000001</v>
      </c>
      <c r="I88" t="s">
        <v>7</v>
      </c>
      <c r="J88" t="s">
        <v>7</v>
      </c>
      <c r="K88" s="2">
        <v>0.61161856653573166</v>
      </c>
      <c r="L88" t="s">
        <v>7</v>
      </c>
      <c r="M88" t="s">
        <v>100</v>
      </c>
      <c r="N88">
        <v>2</v>
      </c>
      <c r="O88" s="3">
        <v>8.7545788176814625</v>
      </c>
      <c r="P88" s="3">
        <v>1</v>
      </c>
      <c r="Q88" s="3">
        <v>0</v>
      </c>
      <c r="R88" s="3">
        <v>0</v>
      </c>
      <c r="S88" s="3">
        <v>0</v>
      </c>
      <c r="T88" s="3">
        <v>0</v>
      </c>
      <c r="V88">
        <f t="shared" si="1"/>
        <v>1</v>
      </c>
    </row>
    <row r="89" spans="1:22" x14ac:dyDescent="0.2">
      <c r="A89">
        <v>29479</v>
      </c>
      <c r="B89" t="s">
        <v>2</v>
      </c>
      <c r="C89" t="s">
        <v>82</v>
      </c>
      <c r="D89" s="3">
        <v>-0.37717296957853591</v>
      </c>
      <c r="E89" t="s">
        <v>4</v>
      </c>
      <c r="F89" t="s">
        <v>105</v>
      </c>
      <c r="G89" s="3">
        <v>3.5833333333333335</v>
      </c>
      <c r="H89" s="3">
        <v>-7.7600000000000004E-3</v>
      </c>
      <c r="I89" t="s">
        <v>4</v>
      </c>
      <c r="J89" t="s">
        <v>4</v>
      </c>
      <c r="K89" s="2">
        <v>0.29621939912383771</v>
      </c>
      <c r="L89" t="s">
        <v>4</v>
      </c>
      <c r="N89">
        <v>12</v>
      </c>
      <c r="O89" s="3">
        <v>5.6120599553406683</v>
      </c>
      <c r="P89" s="3">
        <v>0.8</v>
      </c>
      <c r="Q89" s="3">
        <v>0</v>
      </c>
      <c r="R89" s="3">
        <v>0.95</v>
      </c>
      <c r="S89" s="3">
        <v>0.95</v>
      </c>
      <c r="T89" s="3">
        <v>0.9</v>
      </c>
      <c r="V89">
        <f t="shared" si="1"/>
        <v>4</v>
      </c>
    </row>
    <row r="90" spans="1:22" x14ac:dyDescent="0.2">
      <c r="A90">
        <v>46472</v>
      </c>
      <c r="B90" t="s">
        <v>2</v>
      </c>
      <c r="C90" t="s">
        <v>83</v>
      </c>
      <c r="D90" s="3">
        <v>2.7626412927016092E-2</v>
      </c>
      <c r="E90" t="s">
        <v>12</v>
      </c>
      <c r="F90" t="s">
        <v>105</v>
      </c>
      <c r="G90" s="3">
        <v>3.7083333333333335</v>
      </c>
      <c r="H90" s="3">
        <v>1.6211599999999999</v>
      </c>
      <c r="I90" t="s">
        <v>4</v>
      </c>
      <c r="J90" t="s">
        <v>4</v>
      </c>
      <c r="K90" s="2">
        <v>0.41810020696443317</v>
      </c>
      <c r="L90" t="s">
        <v>4</v>
      </c>
      <c r="M90" t="s">
        <v>99</v>
      </c>
      <c r="N90">
        <v>11</v>
      </c>
      <c r="O90" s="3">
        <v>5.5864421147271379</v>
      </c>
      <c r="P90" s="3">
        <v>0.5</v>
      </c>
      <c r="Q90" s="3">
        <v>0</v>
      </c>
      <c r="R90" s="3">
        <v>0</v>
      </c>
      <c r="S90" s="3">
        <v>0.95</v>
      </c>
      <c r="T90" s="3">
        <v>0.95</v>
      </c>
      <c r="V90">
        <f t="shared" si="1"/>
        <v>3</v>
      </c>
    </row>
    <row r="91" spans="1:22" x14ac:dyDescent="0.2">
      <c r="A91">
        <v>27309</v>
      </c>
      <c r="B91" t="s">
        <v>41</v>
      </c>
      <c r="C91" t="s">
        <v>84</v>
      </c>
      <c r="D91" s="3">
        <v>-1.7711651295229776</v>
      </c>
      <c r="E91" t="s">
        <v>106</v>
      </c>
      <c r="F91" t="s">
        <v>105</v>
      </c>
      <c r="G91" s="3">
        <v>4.3393939393939398</v>
      </c>
      <c r="H91" s="3">
        <v>-0.96440000000000003</v>
      </c>
      <c r="I91" t="s">
        <v>12</v>
      </c>
      <c r="J91" t="s">
        <v>4</v>
      </c>
      <c r="K91" s="2">
        <v>0.61394745126005945</v>
      </c>
      <c r="L91" t="s">
        <v>7</v>
      </c>
      <c r="M91" t="s">
        <v>100</v>
      </c>
      <c r="N91">
        <v>9</v>
      </c>
      <c r="O91" s="3">
        <v>8.1091146424857392</v>
      </c>
      <c r="P91" s="3">
        <v>0.26315789473684209</v>
      </c>
      <c r="Q91" s="3">
        <v>0.52631578947368418</v>
      </c>
      <c r="R91" s="3">
        <v>0</v>
      </c>
      <c r="S91" s="3">
        <v>0</v>
      </c>
      <c r="T91" s="3">
        <v>0.31578947368421051</v>
      </c>
      <c r="V91">
        <f t="shared" si="1"/>
        <v>3</v>
      </c>
    </row>
    <row r="92" spans="1:22" x14ac:dyDescent="0.2">
      <c r="A92">
        <v>32804</v>
      </c>
      <c r="B92" t="s">
        <v>2</v>
      </c>
      <c r="C92" t="s">
        <v>85</v>
      </c>
      <c r="D92" s="3">
        <v>-0.20743041881496202</v>
      </c>
      <c r="E92" t="s">
        <v>12</v>
      </c>
      <c r="F92" t="s">
        <v>104</v>
      </c>
      <c r="G92" s="3">
        <v>2.5416666666666665</v>
      </c>
      <c r="H92" s="3">
        <v>1.6436200000000001</v>
      </c>
      <c r="I92" t="s">
        <v>4</v>
      </c>
      <c r="J92" t="s">
        <v>5</v>
      </c>
      <c r="K92" s="2">
        <v>0.14504157684169314</v>
      </c>
      <c r="L92" t="s">
        <v>5</v>
      </c>
      <c r="N92">
        <v>7</v>
      </c>
      <c r="O92" s="3">
        <v>4.1562125334498337</v>
      </c>
      <c r="P92" s="3">
        <v>0</v>
      </c>
      <c r="Q92" s="3">
        <v>0</v>
      </c>
      <c r="R92" s="3">
        <v>1.5</v>
      </c>
      <c r="S92" s="3">
        <v>0.7</v>
      </c>
      <c r="T92" s="3">
        <v>1</v>
      </c>
      <c r="V92">
        <f t="shared" si="1"/>
        <v>3</v>
      </c>
    </row>
    <row r="93" spans="1:22" x14ac:dyDescent="0.2">
      <c r="A93">
        <v>46556</v>
      </c>
      <c r="B93" t="s">
        <v>2</v>
      </c>
      <c r="C93" t="s">
        <v>86</v>
      </c>
      <c r="D93" s="3">
        <v>-0.90615167253354489</v>
      </c>
      <c r="E93" t="s">
        <v>4</v>
      </c>
      <c r="F93" t="s">
        <v>104</v>
      </c>
      <c r="G93" s="3">
        <v>3.0416666666666665</v>
      </c>
      <c r="H93" s="3">
        <v>1.41978</v>
      </c>
      <c r="I93" t="s">
        <v>4</v>
      </c>
      <c r="J93" t="s">
        <v>5</v>
      </c>
      <c r="K93" s="2">
        <v>0.36510179084557109</v>
      </c>
      <c r="L93" t="s">
        <v>4</v>
      </c>
      <c r="N93">
        <v>10</v>
      </c>
      <c r="O93" s="3">
        <v>5.494888441477376</v>
      </c>
      <c r="P93" s="3">
        <v>0.9</v>
      </c>
      <c r="Q93" s="3">
        <v>0</v>
      </c>
      <c r="R93" s="3">
        <v>0.1</v>
      </c>
      <c r="S93" s="3">
        <v>1</v>
      </c>
      <c r="T93" s="3">
        <v>1</v>
      </c>
      <c r="V93">
        <f t="shared" si="1"/>
        <v>4</v>
      </c>
    </row>
    <row r="94" spans="1:22" x14ac:dyDescent="0.2">
      <c r="A94">
        <v>32744</v>
      </c>
      <c r="B94" t="s">
        <v>2</v>
      </c>
      <c r="C94" t="s">
        <v>87</v>
      </c>
      <c r="D94" s="3">
        <v>-0.22601962363974021</v>
      </c>
      <c r="E94" t="s">
        <v>12</v>
      </c>
      <c r="F94" t="s">
        <v>105</v>
      </c>
      <c r="G94" s="3">
        <v>3.5</v>
      </c>
      <c r="H94" s="3">
        <v>1.50257</v>
      </c>
      <c r="I94" t="s">
        <v>4</v>
      </c>
      <c r="J94" t="s">
        <v>5</v>
      </c>
      <c r="K94" s="2">
        <v>0.12014513885943028</v>
      </c>
      <c r="L94" t="s">
        <v>5</v>
      </c>
      <c r="N94">
        <v>9</v>
      </c>
      <c r="O94" s="3">
        <v>4.2099711894702825</v>
      </c>
      <c r="P94" s="3">
        <v>0</v>
      </c>
      <c r="Q94" s="3">
        <v>0</v>
      </c>
      <c r="R94" s="3">
        <v>1.3</v>
      </c>
      <c r="S94" s="3">
        <v>1</v>
      </c>
      <c r="T94" s="3">
        <v>1</v>
      </c>
      <c r="V94">
        <f t="shared" si="1"/>
        <v>3</v>
      </c>
    </row>
    <row r="95" spans="1:22" x14ac:dyDescent="0.2">
      <c r="A95">
        <v>28395</v>
      </c>
      <c r="B95" t="s">
        <v>2</v>
      </c>
      <c r="C95" t="s">
        <v>88</v>
      </c>
      <c r="D95" s="3">
        <v>-0.33183668788060433</v>
      </c>
      <c r="E95" t="s">
        <v>4</v>
      </c>
      <c r="F95" t="s">
        <v>7</v>
      </c>
      <c r="G95" s="3">
        <v>4.833333333333333</v>
      </c>
      <c r="H95" s="3">
        <v>-0.34866999999999998</v>
      </c>
      <c r="I95" t="s">
        <v>12</v>
      </c>
      <c r="J95" t="s">
        <v>7</v>
      </c>
      <c r="K95" s="2">
        <v>0.43304753423247655</v>
      </c>
      <c r="L95" t="s">
        <v>7</v>
      </c>
      <c r="M95" t="s">
        <v>99</v>
      </c>
      <c r="N95">
        <v>7</v>
      </c>
      <c r="O95" s="3">
        <v>6.3413989715787595</v>
      </c>
      <c r="P95" s="3">
        <v>0.7</v>
      </c>
      <c r="Q95" s="3">
        <v>0</v>
      </c>
      <c r="R95" s="3">
        <v>0</v>
      </c>
      <c r="S95" s="3">
        <v>1</v>
      </c>
      <c r="T95" s="3">
        <v>0.8</v>
      </c>
      <c r="V95">
        <f t="shared" si="1"/>
        <v>3</v>
      </c>
    </row>
    <row r="96" spans="1:22" x14ac:dyDescent="0.2">
      <c r="A96">
        <v>35981</v>
      </c>
      <c r="B96" t="s">
        <v>2</v>
      </c>
      <c r="C96" t="s">
        <v>89</v>
      </c>
      <c r="D96" s="3">
        <v>5.0611730529540544E-2</v>
      </c>
      <c r="E96" t="s">
        <v>12</v>
      </c>
      <c r="F96" t="s">
        <v>105</v>
      </c>
      <c r="G96" s="3">
        <v>3.2916666666666665</v>
      </c>
      <c r="H96" s="3">
        <v>1.3230900000000001</v>
      </c>
      <c r="I96" t="s">
        <v>4</v>
      </c>
      <c r="J96" t="s">
        <v>5</v>
      </c>
      <c r="K96" s="2">
        <v>0.35810875350089927</v>
      </c>
      <c r="L96" t="s">
        <v>4</v>
      </c>
      <c r="N96">
        <v>8</v>
      </c>
      <c r="O96" s="3">
        <v>4.6756396314609612</v>
      </c>
      <c r="P96" s="3">
        <v>0</v>
      </c>
      <c r="Q96" s="3">
        <v>0</v>
      </c>
      <c r="R96" s="3">
        <v>0.17647058823529413</v>
      </c>
      <c r="S96" s="3">
        <v>0.6470588235294118</v>
      </c>
      <c r="T96" s="3">
        <v>0.58823529411764708</v>
      </c>
      <c r="V96">
        <f t="shared" si="1"/>
        <v>3</v>
      </c>
    </row>
    <row r="97" spans="1:22" x14ac:dyDescent="0.2">
      <c r="A97">
        <v>28955</v>
      </c>
      <c r="B97" t="s">
        <v>2</v>
      </c>
      <c r="C97" t="s">
        <v>90</v>
      </c>
      <c r="D97" s="3">
        <v>-1.9784496048900218</v>
      </c>
      <c r="E97" t="s">
        <v>106</v>
      </c>
      <c r="F97" t="s">
        <v>105</v>
      </c>
      <c r="G97" s="3">
        <v>4.166666666666667</v>
      </c>
      <c r="H97" s="3">
        <v>-0.31577</v>
      </c>
      <c r="I97" t="s">
        <v>7</v>
      </c>
      <c r="J97" t="s">
        <v>4</v>
      </c>
      <c r="K97" s="2">
        <v>0.57900164149385636</v>
      </c>
      <c r="L97" t="s">
        <v>7</v>
      </c>
      <c r="N97">
        <v>12</v>
      </c>
      <c r="O97" s="3">
        <v>7.7020724776202867</v>
      </c>
      <c r="P97" s="3">
        <v>1</v>
      </c>
      <c r="Q97" s="3">
        <v>0.9</v>
      </c>
      <c r="R97" s="3">
        <v>0</v>
      </c>
      <c r="S97" s="3">
        <v>0.1</v>
      </c>
      <c r="T97" s="3">
        <v>1</v>
      </c>
      <c r="V97">
        <f t="shared" si="1"/>
        <v>4</v>
      </c>
    </row>
    <row r="98" spans="1:22" x14ac:dyDescent="0.2">
      <c r="A98">
        <v>36202</v>
      </c>
      <c r="B98" t="s">
        <v>2</v>
      </c>
      <c r="C98" t="s">
        <v>91</v>
      </c>
      <c r="D98" s="3">
        <v>0.6051227576386089</v>
      </c>
      <c r="E98" t="s">
        <v>12</v>
      </c>
      <c r="F98" t="s">
        <v>7</v>
      </c>
      <c r="G98" s="3">
        <v>4.3499999999999996</v>
      </c>
      <c r="H98" s="3">
        <v>0.39560000000000001</v>
      </c>
      <c r="I98" t="s">
        <v>12</v>
      </c>
      <c r="J98" t="s">
        <v>4</v>
      </c>
      <c r="K98" s="2">
        <v>0.5691936882212959</v>
      </c>
      <c r="L98" t="s">
        <v>7</v>
      </c>
      <c r="N98">
        <v>6</v>
      </c>
      <c r="O98" s="3">
        <v>4.4260118904388559</v>
      </c>
      <c r="P98" s="3">
        <v>0</v>
      </c>
      <c r="Q98" s="3">
        <v>0</v>
      </c>
      <c r="R98" s="3">
        <v>0</v>
      </c>
      <c r="S98" s="3">
        <v>5.2631578947368418E-2</v>
      </c>
      <c r="T98" s="3">
        <v>0.36842105263157893</v>
      </c>
      <c r="V98">
        <f t="shared" si="1"/>
        <v>2</v>
      </c>
    </row>
    <row r="99" spans="1:22" x14ac:dyDescent="0.2">
      <c r="A99">
        <v>29183</v>
      </c>
      <c r="B99" t="s">
        <v>2</v>
      </c>
      <c r="C99" t="s">
        <v>92</v>
      </c>
      <c r="D99" s="3">
        <v>-2.7753289211636329</v>
      </c>
      <c r="E99" t="s">
        <v>106</v>
      </c>
      <c r="F99" t="s">
        <v>105</v>
      </c>
      <c r="G99" s="3">
        <v>4.833333333333333</v>
      </c>
      <c r="H99" s="3">
        <v>-0.68162</v>
      </c>
      <c r="I99" t="s">
        <v>12</v>
      </c>
      <c r="J99" t="s">
        <v>7</v>
      </c>
      <c r="K99" s="2">
        <v>0.61873523411038633</v>
      </c>
      <c r="L99" t="s">
        <v>7</v>
      </c>
      <c r="M99" t="s">
        <v>100</v>
      </c>
      <c r="N99">
        <v>7</v>
      </c>
      <c r="O99" s="3">
        <v>8.5207868045451942</v>
      </c>
      <c r="P99" s="3">
        <v>0.9</v>
      </c>
      <c r="Q99" s="3">
        <v>0.44999999999999996</v>
      </c>
      <c r="R99" s="3">
        <v>0</v>
      </c>
      <c r="S99" s="3">
        <v>0</v>
      </c>
      <c r="T99" s="3">
        <v>0</v>
      </c>
      <c r="V99">
        <f t="shared" si="1"/>
        <v>2</v>
      </c>
    </row>
    <row r="100" spans="1:22" x14ac:dyDescent="0.2">
      <c r="A100">
        <v>33796</v>
      </c>
      <c r="B100" t="s">
        <v>2</v>
      </c>
      <c r="C100" t="s">
        <v>129</v>
      </c>
      <c r="D100" s="3">
        <v>0.4259687322722811</v>
      </c>
      <c r="E100" t="s">
        <v>12</v>
      </c>
      <c r="F100" t="s">
        <v>104</v>
      </c>
      <c r="G100" s="3" t="s">
        <v>108</v>
      </c>
      <c r="H100" s="3">
        <v>2.3462700000000001</v>
      </c>
      <c r="I100" t="s">
        <v>5</v>
      </c>
      <c r="J100" t="s">
        <v>5</v>
      </c>
      <c r="K100" s="2">
        <v>0.23796220534680629</v>
      </c>
      <c r="L100" t="s">
        <v>5</v>
      </c>
      <c r="M100" t="s">
        <v>97</v>
      </c>
      <c r="N100">
        <v>13</v>
      </c>
      <c r="O100" s="3">
        <v>3.8900643583387269</v>
      </c>
      <c r="P100" s="3">
        <v>0</v>
      </c>
      <c r="Q100" s="3">
        <v>0</v>
      </c>
      <c r="R100" s="3">
        <v>1.5</v>
      </c>
      <c r="S100" s="3">
        <v>1</v>
      </c>
      <c r="T100" s="3">
        <v>0.7</v>
      </c>
      <c r="V100">
        <f t="shared" si="1"/>
        <v>3</v>
      </c>
    </row>
    <row r="101" spans="1:22" x14ac:dyDescent="0.2">
      <c r="A101">
        <v>47007</v>
      </c>
      <c r="B101" t="s">
        <v>2</v>
      </c>
      <c r="C101" t="s">
        <v>93</v>
      </c>
      <c r="D101" s="3">
        <v>-2.0304578640708955</v>
      </c>
      <c r="E101" t="s">
        <v>106</v>
      </c>
      <c r="F101" t="s">
        <v>105</v>
      </c>
      <c r="G101" s="3">
        <v>4.083333333333333</v>
      </c>
      <c r="H101" s="3">
        <v>-0.2167</v>
      </c>
      <c r="I101" t="s">
        <v>7</v>
      </c>
      <c r="J101" t="s">
        <v>4</v>
      </c>
      <c r="K101" s="2">
        <v>0.42976037652899135</v>
      </c>
      <c r="L101" t="s">
        <v>7</v>
      </c>
      <c r="M101" t="s">
        <v>99</v>
      </c>
      <c r="N101">
        <v>14</v>
      </c>
      <c r="O101" s="3">
        <v>6.7708131549123225</v>
      </c>
      <c r="P101" s="3">
        <v>0.75</v>
      </c>
      <c r="Q101" s="3">
        <v>0.1</v>
      </c>
      <c r="R101" s="3">
        <v>0.05</v>
      </c>
      <c r="S101" s="3">
        <v>0.5</v>
      </c>
      <c r="T101" s="3">
        <v>0.65</v>
      </c>
      <c r="V101">
        <f t="shared" si="1"/>
        <v>5</v>
      </c>
    </row>
    <row r="102" spans="1:22" x14ac:dyDescent="0.2">
      <c r="A102">
        <v>47008</v>
      </c>
      <c r="B102" t="s">
        <v>2</v>
      </c>
      <c r="C102" t="s">
        <v>94</v>
      </c>
      <c r="D102" s="3">
        <v>-1.7865538241068273</v>
      </c>
      <c r="E102" t="s">
        <v>106</v>
      </c>
      <c r="F102" t="s">
        <v>104</v>
      </c>
      <c r="G102" s="3">
        <v>3.875</v>
      </c>
      <c r="H102" s="3">
        <v>-5.3080000000000002E-2</v>
      </c>
      <c r="I102" t="s">
        <v>7</v>
      </c>
      <c r="J102" t="s">
        <v>4</v>
      </c>
      <c r="K102" s="2">
        <v>0.29244159155209237</v>
      </c>
      <c r="L102" t="s">
        <v>4</v>
      </c>
      <c r="N102">
        <v>14</v>
      </c>
      <c r="O102" s="3">
        <v>6.0501975703066986</v>
      </c>
      <c r="P102" s="3">
        <v>0.75</v>
      </c>
      <c r="Q102" s="3">
        <v>0.2</v>
      </c>
      <c r="R102" s="3">
        <v>0.6</v>
      </c>
      <c r="S102" s="3">
        <v>1</v>
      </c>
      <c r="T102" s="3">
        <v>0.9</v>
      </c>
      <c r="V102">
        <f t="shared" si="1"/>
        <v>5</v>
      </c>
    </row>
    <row r="104" spans="1:22" x14ac:dyDescent="0.2">
      <c r="K104" s="2">
        <f>MIN(K2:K102)</f>
        <v>0.11924495048081094</v>
      </c>
      <c r="V104">
        <f>COUNTIF(V2:V102,1)</f>
        <v>12</v>
      </c>
    </row>
    <row r="105" spans="1:22" x14ac:dyDescent="0.2">
      <c r="V105">
        <f>COUNTIF(V2:V102,2)</f>
        <v>32</v>
      </c>
    </row>
    <row r="106" spans="1:22" x14ac:dyDescent="0.2">
      <c r="V106">
        <f>89/101</f>
        <v>0.88118811881188119</v>
      </c>
    </row>
  </sheetData>
  <sortState xmlns:xlrd2="http://schemas.microsoft.com/office/spreadsheetml/2017/richdata2" ref="A2:M102">
    <sortCondition ref="C2:C10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302B8-80B7-E747-A067-58D9923BFD1E}">
  <dimension ref="A1:B20"/>
  <sheetViews>
    <sheetView workbookViewId="0">
      <selection activeCell="B8" sqref="B8"/>
    </sheetView>
  </sheetViews>
  <sheetFormatPr baseColWidth="10" defaultRowHeight="16" x14ac:dyDescent="0.2"/>
  <cols>
    <col min="1" max="1" width="26.33203125" customWidth="1"/>
    <col min="2" max="2" width="146.33203125" customWidth="1"/>
  </cols>
  <sheetData>
    <row r="1" spans="1:2" x14ac:dyDescent="0.2">
      <c r="A1" s="4" t="s">
        <v>0</v>
      </c>
      <c r="B1" s="6" t="s">
        <v>137</v>
      </c>
    </row>
    <row r="2" spans="1:2" x14ac:dyDescent="0.2">
      <c r="A2" s="4" t="s">
        <v>101</v>
      </c>
      <c r="B2" s="6" t="s">
        <v>141</v>
      </c>
    </row>
    <row r="3" spans="1:2" x14ac:dyDescent="0.2">
      <c r="A3" s="4" t="s">
        <v>1</v>
      </c>
      <c r="B3" s="6" t="s">
        <v>154</v>
      </c>
    </row>
    <row r="4" spans="1:2" x14ac:dyDescent="0.2">
      <c r="A4" s="4" t="s">
        <v>103</v>
      </c>
      <c r="B4" s="6" t="s">
        <v>135</v>
      </c>
    </row>
    <row r="5" spans="1:2" x14ac:dyDescent="0.2">
      <c r="A5" s="4" t="s">
        <v>107</v>
      </c>
      <c r="B5" s="6" t="s">
        <v>136</v>
      </c>
    </row>
    <row r="6" spans="1:2" ht="34" x14ac:dyDescent="0.2">
      <c r="A6" s="4" t="s">
        <v>116</v>
      </c>
      <c r="B6" s="7" t="s">
        <v>142</v>
      </c>
    </row>
    <row r="7" spans="1:2" x14ac:dyDescent="0.2">
      <c r="A7" s="4" t="s">
        <v>117</v>
      </c>
      <c r="B7" s="6" t="s">
        <v>143</v>
      </c>
    </row>
    <row r="8" spans="1:2" x14ac:dyDescent="0.2">
      <c r="A8" s="4" t="s">
        <v>118</v>
      </c>
      <c r="B8" s="6" t="s">
        <v>145</v>
      </c>
    </row>
    <row r="9" spans="1:2" x14ac:dyDescent="0.2">
      <c r="A9" s="4" t="s">
        <v>102</v>
      </c>
      <c r="B9" s="6" t="s">
        <v>144</v>
      </c>
    </row>
    <row r="10" spans="1:2" x14ac:dyDescent="0.2">
      <c r="A10" s="4" t="s">
        <v>119</v>
      </c>
      <c r="B10" s="6" t="s">
        <v>146</v>
      </c>
    </row>
    <row r="11" spans="1:2" x14ac:dyDescent="0.2">
      <c r="A11" s="5" t="s">
        <v>95</v>
      </c>
      <c r="B11" s="6" t="s">
        <v>138</v>
      </c>
    </row>
    <row r="12" spans="1:2" x14ac:dyDescent="0.2">
      <c r="A12" s="4" t="s">
        <v>96</v>
      </c>
      <c r="B12" s="6" t="s">
        <v>139</v>
      </c>
    </row>
    <row r="13" spans="1:2" x14ac:dyDescent="0.2">
      <c r="A13" s="4" t="s">
        <v>98</v>
      </c>
      <c r="B13" s="6" t="s">
        <v>140</v>
      </c>
    </row>
    <row r="14" spans="1:2" x14ac:dyDescent="0.2">
      <c r="A14" s="4" t="s">
        <v>109</v>
      </c>
      <c r="B14" s="6" t="s">
        <v>152</v>
      </c>
    </row>
    <row r="15" spans="1:2" x14ac:dyDescent="0.2">
      <c r="A15" s="4" t="s">
        <v>110</v>
      </c>
      <c r="B15" s="6" t="s">
        <v>153</v>
      </c>
    </row>
    <row r="16" spans="1:2" ht="34" x14ac:dyDescent="0.2">
      <c r="A16" s="4" t="s">
        <v>111</v>
      </c>
      <c r="B16" s="9" t="s">
        <v>147</v>
      </c>
    </row>
    <row r="17" spans="1:2" ht="34" x14ac:dyDescent="0.2">
      <c r="A17" s="4" t="s">
        <v>112</v>
      </c>
      <c r="B17" s="9" t="s">
        <v>148</v>
      </c>
    </row>
    <row r="18" spans="1:2" ht="34" x14ac:dyDescent="0.2">
      <c r="A18" s="4" t="s">
        <v>113</v>
      </c>
      <c r="B18" s="9" t="s">
        <v>149</v>
      </c>
    </row>
    <row r="19" spans="1:2" x14ac:dyDescent="0.2">
      <c r="A19" s="4" t="s">
        <v>114</v>
      </c>
      <c r="B19" s="8" t="s">
        <v>150</v>
      </c>
    </row>
    <row r="20" spans="1:2" x14ac:dyDescent="0.2">
      <c r="A20" s="4" t="s">
        <v>115</v>
      </c>
      <c r="B20" s="8"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vt:lpstr>
      <vt:lpstr>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2019-06-18T12:25:17Z</dcterms:created>
  <dcterms:modified xsi:type="dcterms:W3CDTF">2020-09-18T15:45:13Z</dcterms:modified>
</cp:coreProperties>
</file>